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xr:revisionPtr revIDLastSave="0" documentId="8_{ED777171-F72A-45B2-B086-CDA561DE80B1}" xr6:coauthVersionLast="36" xr6:coauthVersionMax="36" xr10:uidLastSave="{00000000-0000-0000-0000-000000000000}"/>
  <bookViews>
    <workbookView xWindow="0" yWindow="0" windowWidth="17970" windowHeight="5955" activeTab="3" xr2:uid="{00000000-000D-0000-FFFF-FFFF00000000}"/>
  </bookViews>
  <sheets>
    <sheet name="Opći dio I kn" sheetId="1" r:id="rId1"/>
    <sheet name="Opći dio I euro" sheetId="4" r:id="rId2"/>
    <sheet name="Opći dio II " sheetId="2" r:id="rId3"/>
    <sheet name="Prijedlog plana proračuna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K39" i="2"/>
  <c r="J39" i="2"/>
  <c r="I39" i="2"/>
  <c r="G39" i="2"/>
  <c r="F39" i="2"/>
  <c r="E39" i="2"/>
  <c r="D39" i="2"/>
  <c r="H39" i="2" s="1"/>
  <c r="C39" i="2"/>
  <c r="H36" i="2"/>
  <c r="G36" i="2"/>
  <c r="K36" i="2" s="1"/>
  <c r="F36" i="2"/>
  <c r="J36" i="2" s="1"/>
  <c r="E36" i="2"/>
  <c r="I36" i="2" s="1"/>
  <c r="D36" i="2"/>
  <c r="C36" i="2"/>
  <c r="J32" i="2"/>
  <c r="I32" i="2"/>
  <c r="H32" i="2"/>
  <c r="G32" i="2"/>
  <c r="K32" i="2" s="1"/>
  <c r="F32" i="2"/>
  <c r="E32" i="2"/>
  <c r="D32" i="2"/>
  <c r="C32" i="2"/>
  <c r="K30" i="2"/>
  <c r="J30" i="2"/>
  <c r="I30" i="2"/>
  <c r="K29" i="2"/>
  <c r="J29" i="2"/>
  <c r="I29" i="2"/>
  <c r="K27" i="2"/>
  <c r="J27" i="2"/>
  <c r="I27" i="2"/>
  <c r="G27" i="2"/>
  <c r="F27" i="2"/>
  <c r="E27" i="2"/>
  <c r="D27" i="2"/>
  <c r="H27" i="2" s="1"/>
  <c r="C27" i="2"/>
  <c r="K22" i="2"/>
  <c r="J22" i="2"/>
  <c r="I22" i="2"/>
  <c r="K21" i="2"/>
  <c r="J21" i="2"/>
  <c r="I21" i="2"/>
  <c r="K20" i="2"/>
  <c r="J20" i="2"/>
  <c r="I20" i="2"/>
  <c r="J18" i="2"/>
  <c r="I18" i="2"/>
  <c r="H18" i="2"/>
  <c r="G18" i="2"/>
  <c r="K18" i="2" s="1"/>
  <c r="F18" i="2"/>
  <c r="E18" i="2"/>
  <c r="D18" i="2"/>
  <c r="C18" i="2"/>
  <c r="I15" i="2"/>
  <c r="H15" i="2"/>
  <c r="G15" i="2"/>
  <c r="K15" i="2" s="1"/>
  <c r="F15" i="2"/>
  <c r="J15" i="2" s="1"/>
  <c r="E15" i="2"/>
  <c r="D15" i="2"/>
  <c r="C15" i="2"/>
  <c r="K13" i="2"/>
  <c r="J13" i="2"/>
  <c r="I13" i="2"/>
  <c r="K12" i="2"/>
  <c r="J12" i="2"/>
  <c r="I12" i="2"/>
  <c r="I10" i="2"/>
  <c r="K9" i="2"/>
  <c r="J9" i="2"/>
  <c r="I9" i="2"/>
  <c r="J8" i="2"/>
  <c r="I8" i="2"/>
  <c r="G8" i="2"/>
  <c r="K8" i="2" s="1"/>
  <c r="F8" i="2"/>
  <c r="E8" i="2"/>
  <c r="D8" i="2"/>
  <c r="H8" i="2" s="1"/>
  <c r="C8" i="2"/>
  <c r="I25" i="4" l="1"/>
  <c r="G23" i="4"/>
  <c r="F23" i="4"/>
  <c r="E23" i="4"/>
  <c r="D23" i="4"/>
  <c r="C23" i="4"/>
  <c r="D19" i="4"/>
  <c r="H19" i="4" s="1"/>
  <c r="K18" i="4"/>
  <c r="J18" i="4"/>
  <c r="I18" i="4"/>
  <c r="H18" i="4"/>
  <c r="K17" i="4"/>
  <c r="J17" i="4"/>
  <c r="I17" i="4"/>
  <c r="H17" i="4"/>
  <c r="H16" i="4"/>
  <c r="G16" i="4"/>
  <c r="K16" i="4" s="1"/>
  <c r="F16" i="4"/>
  <c r="J16" i="4" s="1"/>
  <c r="E16" i="4"/>
  <c r="E19" i="4" s="1"/>
  <c r="I19" i="4" s="1"/>
  <c r="D16" i="4"/>
  <c r="C16" i="4"/>
  <c r="K14" i="4"/>
  <c r="J14" i="4"/>
  <c r="I14" i="4"/>
  <c r="H14" i="4"/>
  <c r="I13" i="4"/>
  <c r="H13" i="4"/>
  <c r="G13" i="4"/>
  <c r="G19" i="4" s="1"/>
  <c r="F13" i="4"/>
  <c r="F19" i="4" s="1"/>
  <c r="E13" i="4"/>
  <c r="D13" i="4"/>
  <c r="C13" i="4"/>
  <c r="C19" i="4" s="1"/>
  <c r="I16" i="4" l="1"/>
  <c r="J13" i="4"/>
  <c r="K13" i="4"/>
  <c r="I26" i="1" l="1"/>
  <c r="C24" i="1" l="1"/>
  <c r="D24" i="1"/>
  <c r="E24" i="1"/>
  <c r="F24" i="1"/>
  <c r="G24" i="1"/>
  <c r="K19" i="1" l="1"/>
  <c r="J19" i="1"/>
  <c r="I19" i="1"/>
  <c r="H19" i="1"/>
  <c r="K18" i="1"/>
  <c r="J18" i="1"/>
  <c r="I18" i="1"/>
  <c r="H18" i="1"/>
  <c r="G17" i="1"/>
  <c r="F17" i="1"/>
  <c r="E17" i="1"/>
  <c r="D17" i="1"/>
  <c r="C17" i="1"/>
  <c r="K15" i="1"/>
  <c r="J15" i="1"/>
  <c r="I15" i="1"/>
  <c r="H15" i="1"/>
  <c r="G14" i="1"/>
  <c r="F14" i="1"/>
  <c r="E14" i="1"/>
  <c r="D14" i="1"/>
  <c r="C14" i="1"/>
  <c r="C20" i="1" l="1"/>
  <c r="G20" i="1"/>
  <c r="D20" i="1"/>
  <c r="F20" i="1"/>
  <c r="K17" i="1"/>
  <c r="I14" i="1"/>
  <c r="H17" i="1"/>
  <c r="E20" i="1"/>
  <c r="J14" i="1"/>
  <c r="I17" i="1"/>
  <c r="K14" i="1"/>
  <c r="J17" i="1"/>
  <c r="H14" i="1"/>
  <c r="H20" i="1" l="1"/>
  <c r="I20" i="1"/>
</calcChain>
</file>

<file path=xl/sharedStrings.xml><?xml version="1.0" encoding="utf-8"?>
<sst xmlns="http://schemas.openxmlformats.org/spreadsheetml/2006/main" count="533" uniqueCount="289">
  <si>
    <t xml:space="preserve">                                        I. OPĆI DIO</t>
  </si>
  <si>
    <t xml:space="preserve"> </t>
  </si>
  <si>
    <t>PRIJEDLOG</t>
  </si>
  <si>
    <t xml:space="preserve">    INDEX </t>
  </si>
  <si>
    <t>IZVRŠENJE</t>
  </si>
  <si>
    <t>PLAN</t>
  </si>
  <si>
    <t>PLANA</t>
  </si>
  <si>
    <t>PROJEKCIJA</t>
  </si>
  <si>
    <t>2/1</t>
  </si>
  <si>
    <t>3/2</t>
  </si>
  <si>
    <t>4/3</t>
  </si>
  <si>
    <t>5/4</t>
  </si>
  <si>
    <t>A. RAČUN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</si>
  <si>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</si>
  <si>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</si>
  <si>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</si>
  <si>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</si>
  <si>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</si>
  <si>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</si>
  <si>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− VIŠAK/MANJAK</t>
  </si>
  <si>
    <t>/MANJAK</t>
  </si>
  <si>
    <t>B. RAČUN  ZADUŽIVANJA/FINANCIRANJA</t>
  </si>
  <si>
    <t>8 PRIMICI OD FINANCIJSKE IMOVINE I ZADUŽIVANJA</t>
  </si>
  <si>
    <t>5 IZDACI ZA FINANCIJSKU IMOVINU I OTPLATU ZAJMOVA</t>
  </si>
  <si>
    <t>NETO ZADUŽIVANJE / FINANCIRANJE</t>
  </si>
  <si>
    <t>C. RASPOLOŽIVA SREDSTVA IZ PRETHODNE GODINE</t>
  </si>
  <si>
    <t>VIŠAK / MANJAK +NETO FINANCIRANJE+RASPOLOŽIVA SREDSTVA IZ PRETHODNIH GODINA</t>
  </si>
  <si>
    <t xml:space="preserve">              FINANCIJSKI PLAN PRORAČUNSKOG KORISNIKA DUBROVAČKO-NERETVANSKE ŽUPANIJE ZA 2023. </t>
  </si>
  <si>
    <t xml:space="preserve">                         I PROJEKCIJE PLANA ZA 2024. I 2025. GODINU</t>
  </si>
  <si>
    <t>2023 KN</t>
  </si>
  <si>
    <t>2024 KN</t>
  </si>
  <si>
    <t>2025 KN</t>
  </si>
  <si>
    <t>KN</t>
  </si>
  <si>
    <t>Prihodi i rashodi te primici i izdaci iskazani po ekonomskoj klasifikaciji utvrđuju se u Računu prihoda i rashoda i Računu financiranja proračuna za 2023. i projekcijama 2024. i 2025. kako slijedi:</t>
  </si>
  <si>
    <t/>
  </si>
  <si>
    <t>INDEX %</t>
  </si>
  <si>
    <t>3</t>
  </si>
  <si>
    <t>4</t>
  </si>
  <si>
    <t>5</t>
  </si>
  <si>
    <t>6</t>
  </si>
  <si>
    <t>7</t>
  </si>
  <si>
    <t>8</t>
  </si>
  <si>
    <t>9</t>
  </si>
  <si>
    <t>BROJ KONTA</t>
  </si>
  <si>
    <t>VRSTA PRIHODA / PRIMITAKA</t>
  </si>
  <si>
    <t>Prihodi poslovanja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</si>
  <si>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</si>
  <si>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</si>
  <si>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</si>
  <si>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</si>
  <si>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</si>
  <si>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</si>
  <si>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</si>
  <si>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</si>
  <si>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67</t>
  </si>
  <si>
    <t>Prihodi iz nadležnog proračuna i od HZZO-a temeljem ugovornih obveza</t>
  </si>
  <si>
    <t>68</t>
  </si>
  <si>
    <t>Kazne, upravne mjere i ostali prihodi</t>
  </si>
  <si>
    <t>Prihodi od prodaje nefinancijske imovine</t>
  </si>
  <si>
    <t>71</t>
  </si>
  <si>
    <t>Prihodi od prodaje neproizvedene dugotrajne imovine</t>
  </si>
  <si>
    <t>72</t>
  </si>
  <si>
    <t>Prihodi od prodaje proizvedene dugotrajne imovine</t>
  </si>
  <si>
    <t>Rashodi poslovanja</t>
  </si>
  <si>
    <t>Funkcijska klasifikacija 0922 Višesrednjoškolsko obrazovanje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</si>
  <si>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</si>
  <si>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</si>
  <si>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</si>
  <si>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</si>
  <si>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</si>
  <si>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</si>
  <si>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</si>
  <si>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</si>
  <si>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</si>
  <si>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</si>
  <si>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</si>
  <si>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</si>
  <si>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</si>
  <si>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</si>
  <si>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</si>
  <si>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</si>
  <si>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</si>
  <si>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</si>
  <si>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</si>
  <si>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</si>
  <si>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</si>
  <si>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B. RAČUN ZADUŽIVANJA / FINANCIRANJA</t>
  </si>
  <si>
    <t>Primici od financijske imovine i zaduživanja</t>
  </si>
  <si>
    <t>81</t>
  </si>
  <si>
    <t>Primljeni povrati glavnica danih zajmova i depozita</t>
  </si>
  <si>
    <t>83</t>
  </si>
  <si>
    <t>Primici od prodaje dionica i udjela u glavnici</t>
  </si>
  <si>
    <t>84</t>
  </si>
  <si>
    <t>Primici od zaduživanja</t>
  </si>
  <si>
    <t>Izdaci za financijsku imovinu i otplate zajmova</t>
  </si>
  <si>
    <t>54</t>
  </si>
  <si>
    <t>Izdaci za otplatu glavnice primljenih kredita i zajmova</t>
  </si>
  <si>
    <t xml:space="preserve">C. RASPOLOŽIVA SREDSTVA IZ PRETHODNIH GODINA </t>
  </si>
  <si>
    <t>Vlastiti izvori</t>
  </si>
  <si>
    <t>92</t>
  </si>
  <si>
    <t>Rezultat poslovanja</t>
  </si>
  <si>
    <t>EUR</t>
  </si>
  <si>
    <t>2023 EUR</t>
  </si>
  <si>
    <t>2024 EUR</t>
  </si>
  <si>
    <t>2025 EUR</t>
  </si>
  <si>
    <t>1</t>
  </si>
  <si>
    <t>2</t>
  </si>
  <si>
    <t>Gimnazija Dubrovnik</t>
  </si>
  <si>
    <t xml:space="preserve">Datum: </t>
  </si>
  <si>
    <t>Frana Supila 3.</t>
  </si>
  <si>
    <t xml:space="preserve">Vrijeme: </t>
  </si>
  <si>
    <t>OIB: 58098568917</t>
  </si>
  <si>
    <t>PRIJEDLOG PLANA PRORAČUNA USPOREDNO ZA TRI GODINE</t>
  </si>
  <si>
    <t>POZICIJA</t>
  </si>
  <si>
    <t>2023 (€)</t>
  </si>
  <si>
    <t>2024 (€)</t>
  </si>
  <si>
    <t>2025 (€)</t>
  </si>
  <si>
    <t>Korisnik</t>
  </si>
  <si>
    <t>K049</t>
  </si>
  <si>
    <t>Razdjel</t>
  </si>
  <si>
    <t>UPRAVNI ODJEL ZA  OBRAZOVANJE, KULTURU I SPORT</t>
  </si>
  <si>
    <t>Glava</t>
  </si>
  <si>
    <t>USTANOVE U OBRAZOVANJU</t>
  </si>
  <si>
    <t>Podglava</t>
  </si>
  <si>
    <t>Izvor</t>
  </si>
  <si>
    <t>Vlastiti prihodi proračunski korisnici - prenesena sredstva</t>
  </si>
  <si>
    <t>P0378</t>
  </si>
  <si>
    <t>Višak prihoda</t>
  </si>
  <si>
    <t>Prihodi za posebne namjene - proračunski korisnici</t>
  </si>
  <si>
    <t>P0403</t>
  </si>
  <si>
    <t>Prihodi po posebnim propisima</t>
  </si>
  <si>
    <t>Ostale pomoći proračunski korisnici - prenesena sredstva</t>
  </si>
  <si>
    <t>P0796</t>
  </si>
  <si>
    <t>Pomoći proračunskim korisnicima iz proračuna koji im nije nadležan</t>
  </si>
  <si>
    <t>P0172</t>
  </si>
  <si>
    <t>Donacije - proračunski korisnici</t>
  </si>
  <si>
    <t>P0173</t>
  </si>
  <si>
    <t>Donacije od pravnih i fizičkih osoba izvan općeg proračuna</t>
  </si>
  <si>
    <t>Donacije proračunski korisnici - prenesena sredstva</t>
  </si>
  <si>
    <t>P0379</t>
  </si>
  <si>
    <t>višak prihoda donacije</t>
  </si>
  <si>
    <t>Glavni program</t>
  </si>
  <si>
    <t>A10</t>
  </si>
  <si>
    <t>--</t>
  </si>
  <si>
    <t>Program</t>
  </si>
  <si>
    <t>Zakonski standard ustanova u obrazovanju</t>
  </si>
  <si>
    <t>Aktivnost</t>
  </si>
  <si>
    <t>A120704</t>
  </si>
  <si>
    <t>Osiguravanje uvjeta rada za redovno poslovanje srednjih škola i učeničkih domova</t>
  </si>
  <si>
    <t>Ostale pomoći proračunski korisnici</t>
  </si>
  <si>
    <t>P0171</t>
  </si>
  <si>
    <t>Program ustanova u obrazovanju iznad standarda</t>
  </si>
  <si>
    <t>A120804</t>
  </si>
  <si>
    <t>Financiranje školskih projekata</t>
  </si>
  <si>
    <t>Pomoći/Fondovi EU proračunski korisnici</t>
  </si>
  <si>
    <t>P0860</t>
  </si>
  <si>
    <t>Pomoći iz državnog proračuna temeljem prijenosa EU sredstava</t>
  </si>
  <si>
    <t>A120814</t>
  </si>
  <si>
    <t>Dodatne djelanosti srednjih škola i učeničkih domova</t>
  </si>
  <si>
    <t>Vlastiti prihodi - proračunski korisnici</t>
  </si>
  <si>
    <t>P0408</t>
  </si>
  <si>
    <t>Prihodi od financijske imovine</t>
  </si>
  <si>
    <t>P0170</t>
  </si>
  <si>
    <t>Prihodi od prodaje proizvoda i robe te pruženih usluga</t>
  </si>
  <si>
    <t>Decentralizirana sredstva</t>
  </si>
  <si>
    <t>R1130</t>
  </si>
  <si>
    <t>Naknade troškova zaposlenima</t>
  </si>
  <si>
    <t>R1131</t>
  </si>
  <si>
    <t>Rashodi za materijal i energiju</t>
  </si>
  <si>
    <t>R1132</t>
  </si>
  <si>
    <t>Rashodi za usluge</t>
  </si>
  <si>
    <t>R1133</t>
  </si>
  <si>
    <t>Naknade troškova osobama izvan radnog odnosa</t>
  </si>
  <si>
    <t>R1134</t>
  </si>
  <si>
    <t>Ostali nespomenuti rashodi poslovanja</t>
  </si>
  <si>
    <t>R1135</t>
  </si>
  <si>
    <t>Ostali financijski rashodi</t>
  </si>
  <si>
    <t>R1136</t>
  </si>
  <si>
    <t>Plaće (Bruto)</t>
  </si>
  <si>
    <t>R1137</t>
  </si>
  <si>
    <t>Ostali rashodi za zaposlene</t>
  </si>
  <si>
    <t>R1138</t>
  </si>
  <si>
    <t>Doprinosi na plaće</t>
  </si>
  <si>
    <t>R1139</t>
  </si>
  <si>
    <t>R1140</t>
  </si>
  <si>
    <t>R1141</t>
  </si>
  <si>
    <t>R3925</t>
  </si>
  <si>
    <t>R1142</t>
  </si>
  <si>
    <t>R1143</t>
  </si>
  <si>
    <t>R1144</t>
  </si>
  <si>
    <t>R3926</t>
  </si>
  <si>
    <t>R2473</t>
  </si>
  <si>
    <t>R3928</t>
  </si>
  <si>
    <t>Ostale naknade građanima i kućanstvima iz proračuna</t>
  </si>
  <si>
    <t>R3998</t>
  </si>
  <si>
    <t>Manjak prihoda</t>
  </si>
  <si>
    <t>A120706</t>
  </si>
  <si>
    <t>Investicijska ulaganja u srednje škole i učeničke domove</t>
  </si>
  <si>
    <t>R1145</t>
  </si>
  <si>
    <t>Kapitalni projekt</t>
  </si>
  <si>
    <t>K120707</t>
  </si>
  <si>
    <t>Kapitalna ulaganja u srednje škole i učeničke domove</t>
  </si>
  <si>
    <t>R3769</t>
  </si>
  <si>
    <t>Postrojenja i oprema</t>
  </si>
  <si>
    <t>R3835</t>
  </si>
  <si>
    <t>Dodatna ulaganja na građevinskim objektima</t>
  </si>
  <si>
    <t>Tekući projekt</t>
  </si>
  <si>
    <t>T120708</t>
  </si>
  <si>
    <t>Školska shema voća i mljeka</t>
  </si>
  <si>
    <t>Ostale pomoći</t>
  </si>
  <si>
    <t>R1147</t>
  </si>
  <si>
    <t>Fondovi EU</t>
  </si>
  <si>
    <t>R1148</t>
  </si>
  <si>
    <t>A120803</t>
  </si>
  <si>
    <t>Natjecanja iz znanja učenika</t>
  </si>
  <si>
    <t>Opći prihodi i primici</t>
  </si>
  <si>
    <t>R1149</t>
  </si>
  <si>
    <t>R1150</t>
  </si>
  <si>
    <t>R4408</t>
  </si>
  <si>
    <t>A120812</t>
  </si>
  <si>
    <t>Programi školskog kurikuluma srednjih škola i učeničkih domova</t>
  </si>
  <si>
    <t>R3993</t>
  </si>
  <si>
    <t>R3994</t>
  </si>
  <si>
    <t>R1151</t>
  </si>
  <si>
    <t>R3992</t>
  </si>
  <si>
    <t>A120813</t>
  </si>
  <si>
    <t>Ostale aktivnosti svih srednjih škola i učeničkih domova</t>
  </si>
  <si>
    <t>R3526</t>
  </si>
  <si>
    <t>R1152</t>
  </si>
  <si>
    <t>R1153</t>
  </si>
  <si>
    <t>R1154</t>
  </si>
  <si>
    <t>R1155</t>
  </si>
  <si>
    <t>R1156</t>
  </si>
  <si>
    <t>R3503</t>
  </si>
  <si>
    <t>R2515</t>
  </si>
  <si>
    <t>R1157</t>
  </si>
  <si>
    <t>R1159</t>
  </si>
  <si>
    <t>R1158</t>
  </si>
  <si>
    <t>R4411</t>
  </si>
  <si>
    <t>R1160</t>
  </si>
  <si>
    <t>R1161</t>
  </si>
  <si>
    <t>R3772</t>
  </si>
  <si>
    <t>R1162</t>
  </si>
  <si>
    <t>R4413</t>
  </si>
  <si>
    <t>R4414</t>
  </si>
  <si>
    <t>R1163</t>
  </si>
  <si>
    <t>R4238</t>
  </si>
  <si>
    <t>R3770</t>
  </si>
  <si>
    <t>R2516</t>
  </si>
  <si>
    <t>R4239</t>
  </si>
  <si>
    <t>R4349</t>
  </si>
  <si>
    <t>R3771</t>
  </si>
  <si>
    <t>102</t>
  </si>
  <si>
    <t>02</t>
  </si>
  <si>
    <t>18651</t>
  </si>
  <si>
    <t>3.2.2</t>
  </si>
  <si>
    <t>9221</t>
  </si>
  <si>
    <t>4.3.1</t>
  </si>
  <si>
    <t>652</t>
  </si>
  <si>
    <t>5.8.2</t>
  </si>
  <si>
    <t>636</t>
  </si>
  <si>
    <t>6.2.1</t>
  </si>
  <si>
    <t>663</t>
  </si>
  <si>
    <t>6.2.2</t>
  </si>
  <si>
    <t>1207</t>
  </si>
  <si>
    <t>5.8.1</t>
  </si>
  <si>
    <t>1208</t>
  </si>
  <si>
    <t>5.9.1</t>
  </si>
  <si>
    <t>638</t>
  </si>
  <si>
    <t>3.2.1</t>
  </si>
  <si>
    <t>641</t>
  </si>
  <si>
    <t>661</t>
  </si>
  <si>
    <t>4.4.1</t>
  </si>
  <si>
    <t>321</t>
  </si>
  <si>
    <t>322</t>
  </si>
  <si>
    <t>323</t>
  </si>
  <si>
    <t>324</t>
  </si>
  <si>
    <t>329</t>
  </si>
  <si>
    <t>343</t>
  </si>
  <si>
    <t>311</t>
  </si>
  <si>
    <t>312</t>
  </si>
  <si>
    <t>313</t>
  </si>
  <si>
    <t>372</t>
  </si>
  <si>
    <t>9222</t>
  </si>
  <si>
    <t>422</t>
  </si>
  <si>
    <t>451</t>
  </si>
  <si>
    <t>5.2.1</t>
  </si>
  <si>
    <t>5.6.1</t>
  </si>
  <si>
    <t>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</si>
</sst>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\.m\.yyyy\."/>
    <numFmt numFmtId="165" formatCode="[$-1041A]h:mm"/>
    <numFmt numFmtId="166" formatCode="[$-1041A]#,##0.00;\-\ #,##0.00"/>
  </numFmts>
  <fonts count="11" x14ac:knownFonts="1">
    <font>
      <sz val="10"/>
      <name val="Arial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2" tint="-0.749992370372631"/>
      <name val="Arial"/>
      <family val="2"/>
      <charset val="238"/>
    </font>
    <font>
      <sz val="10"/>
      <color theme="2" tint="-0.74999237037263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 applyProtection="1">
      <alignment horizontal="right"/>
    </xf>
    <xf numFmtId="20" fontId="1" fillId="0" borderId="0" xfId="0" applyNumberFormat="1" applyFont="1" applyBorder="1" applyAlignment="1" applyProtection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2" borderId="0" xfId="0" applyFont="1" applyFill="1" applyBorder="1" applyAlignment="1" applyProtection="1">
      <alignment horizontal="center"/>
    </xf>
    <xf numFmtId="0" fontId="3" fillId="0" borderId="0" xfId="0" applyFont="1"/>
    <xf numFmtId="0" fontId="1" fillId="3" borderId="0" xfId="0" applyFont="1" applyFill="1"/>
    <xf numFmtId="4" fontId="1" fillId="3" borderId="0" xfId="0" applyNumberFormat="1" applyFont="1" applyFill="1"/>
    <xf numFmtId="1" fontId="1" fillId="3" borderId="0" xfId="0" applyNumberFormat="1" applyFont="1" applyFill="1"/>
    <xf numFmtId="4" fontId="1" fillId="0" borderId="0" xfId="0" applyNumberFormat="1" applyFont="1" applyFill="1"/>
    <xf numFmtId="1" fontId="1" fillId="0" borderId="0" xfId="0" applyNumberFormat="1" applyFont="1" applyFill="1"/>
    <xf numFmtId="4" fontId="1" fillId="0" borderId="0" xfId="0" applyNumberFormat="1" applyFont="1"/>
    <xf numFmtId="0" fontId="3" fillId="3" borderId="0" xfId="0" applyFont="1" applyFill="1"/>
    <xf numFmtId="4" fontId="3" fillId="3" borderId="0" xfId="0" applyNumberFormat="1" applyFont="1" applyFill="1"/>
    <xf numFmtId="4" fontId="3" fillId="0" borderId="0" xfId="0" applyNumberFormat="1" applyFont="1"/>
    <xf numFmtId="3" fontId="3" fillId="0" borderId="0" xfId="0" applyNumberFormat="1" applyFont="1"/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3" borderId="0" xfId="0" applyFont="1" applyFill="1"/>
    <xf numFmtId="0" fontId="3" fillId="0" borderId="0" xfId="0" applyFont="1" applyFill="1" applyBorder="1" applyAlignment="1" applyProtection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Border="1" applyAlignment="1" applyProtection="1">
      <alignment horizontal="center"/>
    </xf>
    <xf numFmtId="3" fontId="2" fillId="4" borderId="0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wrapText="1"/>
    </xf>
    <xf numFmtId="4" fontId="5" fillId="5" borderId="0" xfId="0" applyNumberFormat="1" applyFont="1" applyFill="1"/>
    <xf numFmtId="3" fontId="5" fillId="5" borderId="0" xfId="0" applyNumberFormat="1" applyFont="1" applyFill="1"/>
    <xf numFmtId="4" fontId="5" fillId="6" borderId="0" xfId="0" applyNumberFormat="1" applyFont="1" applyFill="1"/>
    <xf numFmtId="4" fontId="5" fillId="6" borderId="0" xfId="0" applyNumberFormat="1" applyFont="1" applyFill="1" applyAlignment="1">
      <alignment horizontal="left" vertical="top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left" vertical="top" wrapText="1"/>
    </xf>
    <xf numFmtId="3" fontId="2" fillId="0" borderId="0" xfId="0" applyNumberFormat="1" applyFont="1"/>
    <xf numFmtId="3" fontId="5" fillId="6" borderId="0" xfId="0" applyNumberFormat="1" applyFont="1" applyFill="1"/>
    <xf numFmtId="0" fontId="0" fillId="0" borderId="0" xfId="0" applyAlignment="1">
      <alignment horizontal="left" vertical="top" wrapText="1"/>
    </xf>
    <xf numFmtId="3" fontId="0" fillId="0" borderId="0" xfId="0" applyNumberFormat="1"/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8" fillId="7" borderId="2" xfId="0" applyFont="1" applyFill="1" applyBorder="1" applyAlignment="1" applyProtection="1">
      <alignment horizontal="left" wrapText="1" readingOrder="1"/>
      <protection locked="0"/>
    </xf>
    <xf numFmtId="0" fontId="8" fillId="7" borderId="2" xfId="0" applyFont="1" applyFill="1" applyBorder="1" applyAlignment="1" applyProtection="1">
      <alignment wrapText="1" readingOrder="1"/>
      <protection locked="0"/>
    </xf>
    <xf numFmtId="166" fontId="8" fillId="7" borderId="2" xfId="0" applyNumberFormat="1" applyFont="1" applyFill="1" applyBorder="1" applyAlignment="1" applyProtection="1">
      <alignment wrapText="1" readingOrder="1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166" fontId="7" fillId="0" borderId="0" xfId="0" applyNumberFormat="1" applyFont="1" applyAlignment="1" applyProtection="1">
      <alignment vertical="top" wrapText="1" readingOrder="1"/>
      <protection locked="0"/>
    </xf>
    <xf numFmtId="0" fontId="8" fillId="10" borderId="0" xfId="0" applyFont="1" applyFill="1" applyAlignment="1" applyProtection="1">
      <alignment horizontal="left" vertical="top" wrapText="1" readingOrder="1"/>
      <protection locked="0"/>
    </xf>
    <xf numFmtId="0" fontId="8" fillId="10" borderId="0" xfId="0" applyFont="1" applyFill="1" applyAlignment="1" applyProtection="1">
      <alignment vertical="top" wrapText="1" readingOrder="1"/>
      <protection locked="0"/>
    </xf>
    <xf numFmtId="166" fontId="8" fillId="10" borderId="0" xfId="0" applyNumberFormat="1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 applyProtection="1">
      <alignment horizontal="left" vertical="top" wrapText="1" readingOrder="1"/>
      <protection locked="0"/>
    </xf>
    <xf numFmtId="0" fontId="8" fillId="12" borderId="0" xfId="0" applyFont="1" applyFill="1" applyAlignment="1" applyProtection="1">
      <alignment vertical="top" wrapText="1" readingOrder="1"/>
      <protection locked="0"/>
    </xf>
    <xf numFmtId="166" fontId="8" fillId="12" borderId="0" xfId="0" applyNumberFormat="1" applyFont="1" applyFill="1" applyAlignment="1" applyProtection="1">
      <alignment vertical="top" wrapText="1" readingOrder="1"/>
      <protection locked="0"/>
    </xf>
    <xf numFmtId="0" fontId="8" fillId="14" borderId="0" xfId="0" applyFont="1" applyFill="1" applyAlignment="1" applyProtection="1">
      <alignment horizontal="left" vertical="top" wrapText="1" readingOrder="1"/>
      <protection locked="0"/>
    </xf>
    <xf numFmtId="0" fontId="8" fillId="14" borderId="0" xfId="0" applyFont="1" applyFill="1" applyAlignment="1" applyProtection="1">
      <alignment vertical="top" wrapText="1" readingOrder="1"/>
      <protection locked="0"/>
    </xf>
    <xf numFmtId="166" fontId="8" fillId="14" borderId="0" xfId="0" applyNumberFormat="1" applyFont="1" applyFill="1" applyAlignment="1" applyProtection="1">
      <alignment vertical="top" wrapText="1" readingOrder="1"/>
      <protection locked="0"/>
    </xf>
    <xf numFmtId="0" fontId="8" fillId="18" borderId="0" xfId="0" applyFont="1" applyFill="1" applyAlignment="1" applyProtection="1">
      <alignment horizontal="left" vertical="top" wrapText="1" readingOrder="1"/>
      <protection locked="0"/>
    </xf>
    <xf numFmtId="0" fontId="8" fillId="18" borderId="0" xfId="0" applyFont="1" applyFill="1" applyAlignment="1" applyProtection="1">
      <alignment vertical="top" wrapText="1" readingOrder="1"/>
      <protection locked="0"/>
    </xf>
    <xf numFmtId="166" fontId="8" fillId="18" borderId="0" xfId="0" applyNumberFormat="1" applyFont="1" applyFill="1" applyAlignment="1" applyProtection="1">
      <alignment vertical="top" wrapText="1" readingOrder="1"/>
      <protection locked="0"/>
    </xf>
    <xf numFmtId="0" fontId="9" fillId="20" borderId="0" xfId="0" applyFont="1" applyFill="1" applyAlignment="1" applyProtection="1">
      <alignment horizontal="left" vertical="top" wrapText="1" readingOrder="1"/>
      <protection locked="0"/>
    </xf>
    <xf numFmtId="0" fontId="9" fillId="20" borderId="0" xfId="0" applyFont="1" applyFill="1" applyAlignment="1" applyProtection="1">
      <alignment vertical="top" wrapText="1" readingOrder="1"/>
      <protection locked="0"/>
    </xf>
    <xf numFmtId="166" fontId="9" fillId="20" borderId="0" xfId="0" applyNumberFormat="1" applyFont="1" applyFill="1" applyAlignment="1" applyProtection="1">
      <alignment vertical="top" wrapText="1" readingOrder="1"/>
      <protection locked="0"/>
    </xf>
    <xf numFmtId="0" fontId="9" fillId="8" borderId="0" xfId="0" applyFont="1" applyFill="1" applyAlignment="1" applyProtection="1">
      <alignment horizontal="left" vertical="top" wrapText="1" readingOrder="1"/>
      <protection locked="0"/>
    </xf>
    <xf numFmtId="0" fontId="9" fillId="8" borderId="0" xfId="0" applyFont="1" applyFill="1" applyAlignment="1" applyProtection="1">
      <alignment vertical="top" wrapText="1" readingOrder="1"/>
      <protection locked="0"/>
    </xf>
    <xf numFmtId="166" fontId="9" fillId="8" borderId="0" xfId="0" applyNumberFormat="1" applyFont="1" applyFill="1" applyAlignment="1" applyProtection="1">
      <alignment vertical="top" wrapText="1" readingOrder="1"/>
      <protection locked="0"/>
    </xf>
    <xf numFmtId="0" fontId="9" fillId="16" borderId="0" xfId="0" applyFont="1" applyFill="1" applyAlignment="1" applyProtection="1">
      <alignment horizontal="left" vertical="top" wrapText="1" readingOrder="1"/>
      <protection locked="0"/>
    </xf>
    <xf numFmtId="0" fontId="9" fillId="16" borderId="0" xfId="0" applyFont="1" applyFill="1" applyAlignment="1" applyProtection="1">
      <alignment vertical="top" wrapText="1" readingOrder="1"/>
      <protection locked="0"/>
    </xf>
    <xf numFmtId="166" fontId="9" fillId="16" borderId="0" xfId="0" applyNumberFormat="1" applyFont="1" applyFill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/>
    <xf numFmtId="0" fontId="3" fillId="2" borderId="0" xfId="0" applyFont="1" applyFill="1" applyBorder="1" applyAlignment="1" applyProtection="1">
      <alignment horizontal="center" vertical="top"/>
    </xf>
    <xf numFmtId="0" fontId="1" fillId="0" borderId="0" xfId="0" applyFont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 vertical="top" wrapText="1"/>
    </xf>
    <xf numFmtId="4" fontId="5" fillId="5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" fillId="4" borderId="0" xfId="0" applyNumberFormat="1" applyFont="1" applyFill="1" applyBorder="1" applyAlignment="1" applyProtection="1">
      <alignment horizontal="center" vertical="top"/>
    </xf>
    <xf numFmtId="4" fontId="5" fillId="5" borderId="0" xfId="0" applyNumberFormat="1" applyFont="1" applyFill="1"/>
    <xf numFmtId="0" fontId="7" fillId="0" borderId="0" xfId="0" applyFont="1" applyAlignment="1" applyProtection="1">
      <alignment horizontal="left" vertical="top" wrapText="1" readingOrder="1"/>
      <protection locked="0"/>
    </xf>
    <xf numFmtId="0" fontId="0" fillId="0" borderId="0" xfId="0"/>
    <xf numFmtId="166" fontId="7" fillId="0" borderId="0" xfId="0" applyNumberFormat="1" applyFont="1" applyAlignment="1" applyProtection="1">
      <alignment vertical="top" wrapText="1" readingOrder="1"/>
      <protection locked="0"/>
    </xf>
    <xf numFmtId="0" fontId="8" fillId="10" borderId="0" xfId="0" applyFont="1" applyFill="1" applyAlignment="1" applyProtection="1">
      <alignment horizontal="left" vertical="top" wrapText="1" readingOrder="1"/>
      <protection locked="0"/>
    </xf>
    <xf numFmtId="0" fontId="0" fillId="11" borderId="0" xfId="0" applyFill="1"/>
    <xf numFmtId="166" fontId="8" fillId="10" borderId="0" xfId="0" applyNumberFormat="1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 applyProtection="1">
      <alignment horizontal="left" vertical="top" wrapText="1" readingOrder="1"/>
      <protection locked="0"/>
    </xf>
    <xf numFmtId="0" fontId="0" fillId="13" borderId="0" xfId="0" applyFill="1"/>
    <xf numFmtId="166" fontId="8" fillId="12" borderId="0" xfId="0" applyNumberFormat="1" applyFont="1" applyFill="1" applyAlignment="1" applyProtection="1">
      <alignment vertical="top" wrapText="1" readingOrder="1"/>
      <protection locked="0"/>
    </xf>
    <xf numFmtId="0" fontId="8" fillId="18" borderId="0" xfId="0" applyFont="1" applyFill="1" applyAlignment="1" applyProtection="1">
      <alignment horizontal="left" vertical="top" wrapText="1" readingOrder="1"/>
      <protection locked="0"/>
    </xf>
    <xf numFmtId="0" fontId="0" fillId="19" borderId="0" xfId="0" applyFill="1"/>
    <xf numFmtId="166" fontId="8" fillId="18" borderId="0" xfId="0" applyNumberFormat="1" applyFont="1" applyFill="1" applyAlignment="1" applyProtection="1">
      <alignment vertical="top" wrapText="1" readingOrder="1"/>
      <protection locked="0"/>
    </xf>
    <xf numFmtId="0" fontId="8" fillId="14" borderId="0" xfId="0" applyFont="1" applyFill="1" applyAlignment="1" applyProtection="1">
      <alignment horizontal="left" vertical="top" wrapText="1" readingOrder="1"/>
      <protection locked="0"/>
    </xf>
    <xf numFmtId="0" fontId="0" fillId="15" borderId="0" xfId="0" applyFill="1"/>
    <xf numFmtId="166" fontId="8" fillId="14" borderId="0" xfId="0" applyNumberFormat="1" applyFont="1" applyFill="1" applyAlignment="1" applyProtection="1">
      <alignment vertical="top" wrapText="1" readingOrder="1"/>
      <protection locked="0"/>
    </xf>
    <xf numFmtId="0" fontId="9" fillId="16" borderId="0" xfId="0" applyFont="1" applyFill="1" applyAlignment="1" applyProtection="1">
      <alignment horizontal="left" vertical="top" wrapText="1" readingOrder="1"/>
      <protection locked="0"/>
    </xf>
    <xf numFmtId="0" fontId="10" fillId="17" borderId="0" xfId="0" applyFont="1" applyFill="1"/>
    <xf numFmtId="166" fontId="9" fillId="16" borderId="0" xfId="0" applyNumberFormat="1" applyFont="1" applyFill="1" applyAlignment="1" applyProtection="1">
      <alignment vertical="top" wrapText="1" readingOrder="1"/>
      <protection locked="0"/>
    </xf>
    <xf numFmtId="0" fontId="9" fillId="20" borderId="0" xfId="0" applyFont="1" applyFill="1" applyAlignment="1" applyProtection="1">
      <alignment horizontal="left" vertical="top" wrapText="1" readingOrder="1"/>
      <protection locked="0"/>
    </xf>
    <xf numFmtId="166" fontId="9" fillId="20" borderId="0" xfId="0" applyNumberFormat="1" applyFont="1" applyFill="1" applyAlignment="1" applyProtection="1">
      <alignment vertical="top" wrapText="1" readingOrder="1"/>
      <protection locked="0"/>
    </xf>
    <xf numFmtId="0" fontId="8" fillId="7" borderId="2" xfId="0" applyFont="1" applyFill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166" fontId="8" fillId="7" borderId="2" xfId="0" applyNumberFormat="1" applyFont="1" applyFill="1" applyBorder="1" applyAlignment="1" applyProtection="1">
      <alignment wrapText="1" readingOrder="1"/>
      <protection locked="0"/>
    </xf>
    <xf numFmtId="0" fontId="9" fillId="8" borderId="0" xfId="0" applyFont="1" applyFill="1" applyAlignment="1" applyProtection="1">
      <alignment horizontal="left" vertical="top" wrapText="1" readingOrder="1"/>
      <protection locked="0"/>
    </xf>
    <xf numFmtId="0" fontId="10" fillId="9" borderId="0" xfId="0" applyFont="1" applyFill="1"/>
    <xf numFmtId="166" fontId="9" fillId="8" borderId="0" xfId="0" applyNumberFormat="1" applyFont="1" applyFill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10" fillId="21" borderId="0" xfId="0" applyFont="1" applyFill="1"/>
    <xf numFmtId="0" fontId="6" fillId="0" borderId="0" xfId="0" applyFont="1" applyAlignment="1" applyProtection="1">
      <alignment vertical="top" wrapText="1" readingOrder="1"/>
      <protection locked="0"/>
    </xf>
    <xf numFmtId="164" fontId="7" fillId="0" borderId="0" xfId="0" applyNumberFormat="1" applyFont="1" applyAlignment="1" applyProtection="1">
      <alignment horizontal="left" vertical="top" wrapText="1" readingOrder="1"/>
      <protection locked="0"/>
    </xf>
    <xf numFmtId="165" fontId="7" fillId="0" borderId="0" xfId="0" applyNumberFormat="1" applyFont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opLeftCell="A7" zoomScaleNormal="100" workbookViewId="0">
      <selection activeCell="H16" sqref="H16:K16"/>
    </sheetView>
  </sheetViews>
  <sheetFormatPr defaultRowHeight="12.75" x14ac:dyDescent="0.2"/>
  <cols>
    <col min="1" max="1" width="14.7109375" customWidth="1"/>
    <col min="2" max="2" width="23" customWidth="1"/>
    <col min="3" max="3" width="14.7109375" customWidth="1"/>
    <col min="4" max="4" width="14.42578125" customWidth="1"/>
    <col min="5" max="5" width="15.140625" customWidth="1"/>
    <col min="6" max="6" width="15.5703125" customWidth="1"/>
    <col min="7" max="7" width="15.28515625" customWidth="1"/>
    <col min="8" max="8" width="8.28515625" customWidth="1"/>
    <col min="9" max="9" width="7" customWidth="1"/>
    <col min="10" max="10" width="6.5703125" customWidth="1"/>
    <col min="11" max="11" width="8.7109375" customWidth="1"/>
  </cols>
  <sheetData>
    <row r="1" spans="1:11" x14ac:dyDescent="0.2">
      <c r="A1" s="1"/>
      <c r="B1" s="1"/>
      <c r="C1" s="2"/>
      <c r="D1" s="3"/>
      <c r="E1" s="4"/>
      <c r="F1" s="5"/>
      <c r="G1" s="5"/>
      <c r="H1" s="5"/>
      <c r="I1" s="5"/>
      <c r="J1" s="5"/>
      <c r="K1" s="5"/>
    </row>
    <row r="2" spans="1:11" x14ac:dyDescent="0.2">
      <c r="A2" s="1"/>
      <c r="B2" s="1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1"/>
      <c r="B3" s="1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71" t="s">
        <v>27</v>
      </c>
      <c r="B4" s="71"/>
      <c r="C4" s="71"/>
      <c r="D4" s="71"/>
      <c r="E4" s="71"/>
      <c r="F4" s="71"/>
      <c r="G4" s="71"/>
      <c r="H4" s="6"/>
      <c r="I4" s="6"/>
      <c r="J4" s="6"/>
      <c r="K4" s="6"/>
    </row>
    <row r="5" spans="1:11" x14ac:dyDescent="0.2">
      <c r="A5" s="71" t="s">
        <v>28</v>
      </c>
      <c r="B5" s="71"/>
      <c r="C5" s="71"/>
      <c r="D5" s="71"/>
      <c r="E5" s="71"/>
      <c r="F5" s="71"/>
      <c r="G5" s="71"/>
      <c r="H5" s="6"/>
      <c r="I5" s="6"/>
      <c r="J5" s="6"/>
      <c r="K5" s="6"/>
    </row>
    <row r="6" spans="1:11" x14ac:dyDescent="0.2">
      <c r="A6" s="5"/>
      <c r="B6" s="72" t="s">
        <v>0</v>
      </c>
      <c r="C6" s="73"/>
      <c r="D6" s="73"/>
      <c r="E6" s="73"/>
      <c r="F6" s="73"/>
      <c r="G6" s="5"/>
      <c r="H6" s="5" t="s">
        <v>1</v>
      </c>
      <c r="I6" s="5"/>
      <c r="J6" s="5"/>
      <c r="K6" s="5"/>
    </row>
    <row r="7" spans="1:11" x14ac:dyDescent="0.2">
      <c r="A7" s="5"/>
      <c r="B7" s="72"/>
      <c r="C7" s="73"/>
      <c r="D7" s="73"/>
      <c r="E7" s="73"/>
      <c r="F7" s="73"/>
      <c r="G7" s="5"/>
      <c r="H7" s="5"/>
      <c r="I7" s="5"/>
      <c r="J7" s="5"/>
      <c r="K7" s="20" t="s">
        <v>32</v>
      </c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A9" s="7"/>
      <c r="B9" s="7"/>
      <c r="C9" s="7"/>
      <c r="D9" s="7"/>
      <c r="E9" s="7" t="s">
        <v>2</v>
      </c>
      <c r="F9" s="7" t="s">
        <v>2</v>
      </c>
      <c r="G9" s="7" t="s">
        <v>2</v>
      </c>
      <c r="H9" s="74" t="s">
        <v>3</v>
      </c>
      <c r="I9" s="74"/>
      <c r="J9" s="74"/>
      <c r="K9" s="74"/>
    </row>
    <row r="10" spans="1:11" x14ac:dyDescent="0.2">
      <c r="A10" s="7"/>
      <c r="B10" s="7"/>
      <c r="C10" s="7" t="s">
        <v>4</v>
      </c>
      <c r="D10" s="7" t="s">
        <v>5</v>
      </c>
      <c r="E10" s="7" t="s">
        <v>6</v>
      </c>
      <c r="F10" s="7" t="s">
        <v>7</v>
      </c>
      <c r="G10" s="7" t="s">
        <v>7</v>
      </c>
      <c r="H10" s="74"/>
      <c r="I10" s="74"/>
      <c r="J10" s="74"/>
      <c r="K10" s="74"/>
    </row>
    <row r="11" spans="1:11" x14ac:dyDescent="0.2">
      <c r="A11" s="7"/>
      <c r="B11" s="7"/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7">
        <v>6</v>
      </c>
      <c r="I11" s="7">
        <v>7</v>
      </c>
      <c r="J11" s="7">
        <v>8</v>
      </c>
      <c r="K11" s="7">
        <v>9</v>
      </c>
    </row>
    <row r="12" spans="1:11" x14ac:dyDescent="0.2">
      <c r="A12" s="7"/>
      <c r="B12" s="7"/>
      <c r="C12" s="7">
        <v>2021</v>
      </c>
      <c r="D12" s="7">
        <v>2022</v>
      </c>
      <c r="E12" s="7" t="s">
        <v>29</v>
      </c>
      <c r="F12" s="7" t="s">
        <v>30</v>
      </c>
      <c r="G12" s="7" t="s">
        <v>31</v>
      </c>
      <c r="H12" s="7" t="s">
        <v>8</v>
      </c>
      <c r="I12" s="7" t="s">
        <v>9</v>
      </c>
      <c r="J12" s="7" t="s">
        <v>10</v>
      </c>
      <c r="K12" s="7" t="s">
        <v>11</v>
      </c>
    </row>
    <row r="13" spans="1:11" x14ac:dyDescent="0.2">
      <c r="A13" s="8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">
      <c r="A14" s="9" t="s">
        <v>13</v>
      </c>
      <c r="B14" s="9"/>
      <c r="C14" s="10">
        <f t="shared" ref="C14:G14" si="0">C15+C16</f>
        <v>9950024</v>
      </c>
      <c r="D14" s="10">
        <f t="shared" si="0"/>
        <v>10218709</v>
      </c>
      <c r="E14" s="10">
        <f t="shared" si="0"/>
        <v>10345607</v>
      </c>
      <c r="F14" s="10">
        <f t="shared" si="0"/>
        <v>10345607</v>
      </c>
      <c r="G14" s="10">
        <f t="shared" si="0"/>
        <v>10345607</v>
      </c>
      <c r="H14" s="11">
        <f t="shared" ref="H14:K19" si="1">D14/C14*100</f>
        <v>102.7003452453984</v>
      </c>
      <c r="I14" s="11">
        <f t="shared" si="1"/>
        <v>101.24182027299142</v>
      </c>
      <c r="J14" s="11">
        <f t="shared" si="1"/>
        <v>100</v>
      </c>
      <c r="K14" s="11">
        <f t="shared" si="1"/>
        <v>100</v>
      </c>
    </row>
    <row r="15" spans="1:11" x14ac:dyDescent="0.2">
      <c r="A15" s="5" t="s">
        <v>14</v>
      </c>
      <c r="B15" s="5"/>
      <c r="C15" s="12">
        <v>9950024</v>
      </c>
      <c r="D15" s="12">
        <v>10218709</v>
      </c>
      <c r="E15" s="12">
        <v>10345607</v>
      </c>
      <c r="F15" s="12">
        <v>10345607</v>
      </c>
      <c r="G15" s="12">
        <v>10345607</v>
      </c>
      <c r="H15" s="13">
        <f t="shared" si="1"/>
        <v>102.7003452453984</v>
      </c>
      <c r="I15" s="13">
        <f t="shared" si="1"/>
        <v>101.24182027299142</v>
      </c>
      <c r="J15" s="13">
        <f t="shared" si="1"/>
        <v>100</v>
      </c>
      <c r="K15" s="13">
        <f t="shared" si="1"/>
        <v>100</v>
      </c>
    </row>
    <row r="16" spans="1:11" ht="25.5" customHeight="1" x14ac:dyDescent="0.2">
      <c r="A16" s="75" t="s">
        <v>15</v>
      </c>
      <c r="B16" s="75"/>
      <c r="C16" s="12">
        <v>0</v>
      </c>
      <c r="D16" s="14">
        <v>0</v>
      </c>
      <c r="E16" s="14">
        <v>0</v>
      </c>
      <c r="F16" s="14">
        <v>0</v>
      </c>
      <c r="G16" s="14">
        <v>0</v>
      </c>
      <c r="H16" s="13"/>
      <c r="I16" s="13"/>
      <c r="J16" s="13"/>
      <c r="K16" s="13"/>
    </row>
    <row r="17" spans="1:11" x14ac:dyDescent="0.2">
      <c r="A17" s="9" t="s">
        <v>16</v>
      </c>
      <c r="B17" s="9"/>
      <c r="C17" s="10">
        <f>C18+C19</f>
        <v>9951463</v>
      </c>
      <c r="D17" s="10">
        <f>D18+D19</f>
        <v>10275134</v>
      </c>
      <c r="E17" s="10">
        <f>E18+E19</f>
        <v>10345607</v>
      </c>
      <c r="F17" s="10">
        <f>F18+F19</f>
        <v>10345607</v>
      </c>
      <c r="G17" s="10">
        <f>G18+G19</f>
        <v>10345607</v>
      </c>
      <c r="H17" s="11">
        <f t="shared" si="1"/>
        <v>103.2524966429559</v>
      </c>
      <c r="I17" s="11">
        <f t="shared" si="1"/>
        <v>100.68585966859412</v>
      </c>
      <c r="J17" s="11">
        <f t="shared" si="1"/>
        <v>100</v>
      </c>
      <c r="K17" s="11">
        <f t="shared" si="1"/>
        <v>100</v>
      </c>
    </row>
    <row r="18" spans="1:11" x14ac:dyDescent="0.2">
      <c r="A18" s="5" t="s">
        <v>17</v>
      </c>
      <c r="B18" s="5"/>
      <c r="C18" s="14">
        <v>9862944</v>
      </c>
      <c r="D18" s="14">
        <v>9639984</v>
      </c>
      <c r="E18" s="14">
        <v>10081839</v>
      </c>
      <c r="F18" s="14">
        <v>10081839</v>
      </c>
      <c r="G18" s="14">
        <v>10081839</v>
      </c>
      <c r="H18" s="13">
        <f t="shared" si="1"/>
        <v>97.739417358549332</v>
      </c>
      <c r="I18" s="13">
        <f t="shared" si="1"/>
        <v>104.58356569886422</v>
      </c>
      <c r="J18" s="13">
        <f t="shared" si="1"/>
        <v>100</v>
      </c>
      <c r="K18" s="13">
        <f t="shared" si="1"/>
        <v>100</v>
      </c>
    </row>
    <row r="19" spans="1:11" ht="26.25" customHeight="1" x14ac:dyDescent="0.2">
      <c r="A19" s="78" t="s">
        <v>18</v>
      </c>
      <c r="B19" s="78"/>
      <c r="C19" s="14">
        <v>88519</v>
      </c>
      <c r="D19" s="14">
        <v>635150</v>
      </c>
      <c r="E19" s="14">
        <v>263768</v>
      </c>
      <c r="F19" s="14">
        <v>263768</v>
      </c>
      <c r="G19" s="14">
        <v>263768</v>
      </c>
      <c r="H19" s="13">
        <f t="shared" si="1"/>
        <v>717.52956992284135</v>
      </c>
      <c r="I19" s="13">
        <f t="shared" si="1"/>
        <v>41.528457844603636</v>
      </c>
      <c r="J19" s="13">
        <f t="shared" si="1"/>
        <v>100</v>
      </c>
      <c r="K19" s="13">
        <f t="shared" si="1"/>
        <v>100</v>
      </c>
    </row>
    <row r="20" spans="1:11" x14ac:dyDescent="0.2">
      <c r="A20" s="15" t="s">
        <v>19</v>
      </c>
      <c r="B20" s="15" t="s">
        <v>20</v>
      </c>
      <c r="C20" s="16">
        <f t="shared" ref="C20:G20" si="2">C14-C17</f>
        <v>-1439</v>
      </c>
      <c r="D20" s="16">
        <f t="shared" si="2"/>
        <v>-56425</v>
      </c>
      <c r="E20" s="16">
        <f t="shared" si="2"/>
        <v>0</v>
      </c>
      <c r="F20" s="16">
        <f t="shared" si="2"/>
        <v>0</v>
      </c>
      <c r="G20" s="16">
        <f t="shared" si="2"/>
        <v>0</v>
      </c>
      <c r="H20" s="11">
        <f>D20/C20*100</f>
        <v>3921.1257817929118</v>
      </c>
      <c r="I20" s="11">
        <f>E20/D20*100</f>
        <v>0</v>
      </c>
      <c r="J20" s="11"/>
      <c r="K20" s="11"/>
    </row>
    <row r="21" spans="1:11" x14ac:dyDescent="0.2">
      <c r="A21" s="79" t="s">
        <v>21</v>
      </c>
      <c r="B21" s="79"/>
      <c r="C21" s="5"/>
      <c r="D21" s="5"/>
      <c r="E21" s="5"/>
      <c r="F21" s="5"/>
      <c r="G21" s="5"/>
      <c r="H21" s="13"/>
      <c r="I21" s="13"/>
      <c r="J21" s="13"/>
      <c r="K21" s="13"/>
    </row>
    <row r="22" spans="1:11" ht="26.25" customHeight="1" x14ac:dyDescent="0.2">
      <c r="A22" s="78" t="s">
        <v>22</v>
      </c>
      <c r="B22" s="78"/>
      <c r="C22" s="14"/>
      <c r="D22" s="14"/>
      <c r="E22" s="14"/>
      <c r="F22" s="14"/>
      <c r="G22" s="14"/>
      <c r="H22" s="13"/>
      <c r="I22" s="13"/>
      <c r="J22" s="13"/>
      <c r="K22" s="13"/>
    </row>
    <row r="23" spans="1:11" ht="24.75" customHeight="1" x14ac:dyDescent="0.2">
      <c r="A23" s="78" t="s">
        <v>23</v>
      </c>
      <c r="B23" s="78"/>
      <c r="C23" s="14"/>
      <c r="D23" s="14"/>
      <c r="E23" s="14"/>
      <c r="F23" s="14"/>
      <c r="G23" s="14"/>
      <c r="H23" s="13"/>
      <c r="I23" s="13"/>
      <c r="J23" s="13"/>
      <c r="K23" s="13"/>
    </row>
    <row r="24" spans="1:11" x14ac:dyDescent="0.2">
      <c r="A24" s="80" t="s">
        <v>24</v>
      </c>
      <c r="B24" s="80"/>
      <c r="C24" s="16">
        <f t="shared" ref="C24:G24" si="3">C22-C23</f>
        <v>0</v>
      </c>
      <c r="D24" s="16">
        <f t="shared" si="3"/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1"/>
      <c r="I24" s="11"/>
      <c r="J24" s="11"/>
      <c r="K24" s="11"/>
    </row>
    <row r="25" spans="1:11" ht="30" customHeight="1" x14ac:dyDescent="0.2">
      <c r="A25" s="81" t="s">
        <v>25</v>
      </c>
      <c r="B25" s="81"/>
      <c r="C25" s="8">
        <v>17722</v>
      </c>
      <c r="D25" s="8">
        <v>56425</v>
      </c>
      <c r="E25" s="8"/>
      <c r="F25" s="8"/>
      <c r="G25" s="8"/>
      <c r="H25" s="13"/>
      <c r="I25" s="13"/>
      <c r="J25" s="13"/>
      <c r="K25" s="13"/>
    </row>
    <row r="26" spans="1:11" ht="36.75" customHeight="1" x14ac:dyDescent="0.2">
      <c r="A26" s="76" t="s">
        <v>26</v>
      </c>
      <c r="B26" s="76"/>
      <c r="C26" s="16">
        <v>0</v>
      </c>
      <c r="D26" s="16">
        <v>40080</v>
      </c>
      <c r="E26" s="16">
        <v>0</v>
      </c>
      <c r="F26" s="16">
        <v>0</v>
      </c>
      <c r="G26" s="16">
        <v>0</v>
      </c>
      <c r="H26" s="11"/>
      <c r="I26" s="11">
        <f t="shared" ref="I26" si="4">E26/D26*100</f>
        <v>0</v>
      </c>
      <c r="J26" s="11"/>
      <c r="K26" s="11"/>
    </row>
    <row r="27" spans="1:11" ht="23.25" customHeight="1" x14ac:dyDescent="0.2">
      <c r="A27" s="77"/>
      <c r="B27" s="77"/>
      <c r="C27" s="17"/>
      <c r="D27" s="18"/>
      <c r="E27" s="17"/>
      <c r="F27" s="17"/>
      <c r="G27" s="17"/>
      <c r="H27" s="13"/>
      <c r="I27" s="13"/>
      <c r="J27" s="13"/>
      <c r="K27" s="13"/>
    </row>
    <row r="29" spans="1:11" x14ac:dyDescent="0.2">
      <c r="C29" s="19"/>
    </row>
  </sheetData>
  <mergeCells count="14">
    <mergeCell ref="A16:B16"/>
    <mergeCell ref="A26:B26"/>
    <mergeCell ref="A27:B27"/>
    <mergeCell ref="A19:B19"/>
    <mergeCell ref="A21:B21"/>
    <mergeCell ref="A22:B22"/>
    <mergeCell ref="A23:B23"/>
    <mergeCell ref="A24:B24"/>
    <mergeCell ref="A25:B25"/>
    <mergeCell ref="A4:G4"/>
    <mergeCell ref="A5:G5"/>
    <mergeCell ref="B6:F6"/>
    <mergeCell ref="B7:F7"/>
    <mergeCell ref="H9:K10"/>
  </mergeCells>
  <pageMargins left="0.25" right="0.25" top="0.75" bottom="0.75" header="0.3" footer="0.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7A78-4382-4104-BFEB-8D65B7227D6F}">
  <dimension ref="A1:K25"/>
  <sheetViews>
    <sheetView workbookViewId="0">
      <selection activeCell="K19" sqref="K19"/>
    </sheetView>
  </sheetViews>
  <sheetFormatPr defaultRowHeight="12.75" x14ac:dyDescent="0.2"/>
  <cols>
    <col min="2" max="2" width="38.28515625" customWidth="1"/>
    <col min="3" max="3" width="12.140625" customWidth="1"/>
    <col min="4" max="4" width="11" customWidth="1"/>
    <col min="5" max="5" width="12.140625" customWidth="1"/>
    <col min="6" max="6" width="12.5703125" customWidth="1"/>
    <col min="7" max="7" width="11.7109375" customWidth="1"/>
  </cols>
  <sheetData>
    <row r="1" spans="1:11" ht="13.15" customHeight="1" x14ac:dyDescent="0.2">
      <c r="A1" s="1"/>
      <c r="B1" s="1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">
      <c r="A2" s="1"/>
      <c r="B2" s="1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">
      <c r="A3" s="71" t="s">
        <v>27</v>
      </c>
      <c r="B3" s="71"/>
      <c r="C3" s="71"/>
      <c r="D3" s="71"/>
      <c r="E3" s="71"/>
      <c r="F3" s="71"/>
      <c r="G3" s="21"/>
      <c r="H3" s="6"/>
      <c r="I3" s="6"/>
      <c r="J3" s="6"/>
      <c r="K3" s="6"/>
    </row>
    <row r="4" spans="1:11" x14ac:dyDescent="0.2">
      <c r="A4" s="71" t="s">
        <v>28</v>
      </c>
      <c r="B4" s="71"/>
      <c r="C4" s="71"/>
      <c r="D4" s="71"/>
      <c r="E4" s="71"/>
      <c r="F4" s="71"/>
      <c r="G4" s="21"/>
      <c r="H4" s="6"/>
      <c r="I4" s="6"/>
      <c r="J4" s="6"/>
      <c r="K4" s="6"/>
    </row>
    <row r="5" spans="1:11" x14ac:dyDescent="0.2">
      <c r="A5" s="22"/>
      <c r="B5" s="72" t="s">
        <v>0</v>
      </c>
      <c r="C5" s="73"/>
      <c r="D5" s="73"/>
      <c r="E5" s="73"/>
      <c r="F5" s="22"/>
      <c r="G5" s="22"/>
      <c r="H5" s="22" t="s">
        <v>1</v>
      </c>
      <c r="I5" s="22"/>
      <c r="J5" s="22"/>
      <c r="K5" s="22"/>
    </row>
    <row r="6" spans="1:11" x14ac:dyDescent="0.2">
      <c r="A6" s="22"/>
      <c r="B6" s="72"/>
      <c r="C6" s="73"/>
      <c r="D6" s="73"/>
      <c r="E6" s="73"/>
      <c r="F6" s="22"/>
      <c r="G6" s="22"/>
      <c r="H6" s="22"/>
      <c r="I6" s="22"/>
      <c r="J6" s="22"/>
      <c r="K6" s="22" t="s">
        <v>101</v>
      </c>
    </row>
    <row r="7" spans="1:1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x14ac:dyDescent="0.2">
      <c r="A8" s="7"/>
      <c r="B8" s="7"/>
      <c r="C8" s="7"/>
      <c r="D8" s="7"/>
      <c r="E8" s="7" t="s">
        <v>2</v>
      </c>
      <c r="F8" s="7" t="s">
        <v>2</v>
      </c>
      <c r="G8" s="7" t="s">
        <v>2</v>
      </c>
      <c r="H8" s="74" t="s">
        <v>3</v>
      </c>
      <c r="I8" s="74"/>
      <c r="J8" s="74"/>
      <c r="K8" s="74"/>
    </row>
    <row r="9" spans="1:11" x14ac:dyDescent="0.2">
      <c r="A9" s="7"/>
      <c r="B9" s="7"/>
      <c r="C9" s="7" t="s">
        <v>4</v>
      </c>
      <c r="D9" s="7" t="s">
        <v>5</v>
      </c>
      <c r="E9" s="7" t="s">
        <v>6</v>
      </c>
      <c r="F9" s="7" t="s">
        <v>7</v>
      </c>
      <c r="G9" s="7" t="s">
        <v>7</v>
      </c>
      <c r="H9" s="74"/>
      <c r="I9" s="74"/>
      <c r="J9" s="74"/>
      <c r="K9" s="74"/>
    </row>
    <row r="10" spans="1:11" x14ac:dyDescent="0.2">
      <c r="A10" s="7"/>
      <c r="B10" s="7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</row>
    <row r="11" spans="1:11" x14ac:dyDescent="0.2">
      <c r="A11" s="7"/>
      <c r="B11" s="7"/>
      <c r="C11" s="7">
        <v>2021</v>
      </c>
      <c r="D11" s="7">
        <v>2022</v>
      </c>
      <c r="E11" s="7" t="s">
        <v>102</v>
      </c>
      <c r="F11" s="7" t="s">
        <v>103</v>
      </c>
      <c r="G11" s="7" t="s">
        <v>104</v>
      </c>
      <c r="H11" s="7" t="s">
        <v>8</v>
      </c>
      <c r="I11" s="7" t="s">
        <v>9</v>
      </c>
      <c r="J11" s="7" t="s">
        <v>10</v>
      </c>
      <c r="K11" s="7" t="s">
        <v>11</v>
      </c>
    </row>
    <row r="12" spans="1:11" x14ac:dyDescent="0.2">
      <c r="A12" s="23" t="s">
        <v>12</v>
      </c>
      <c r="B12" s="22"/>
      <c r="C12" s="22"/>
      <c r="D12" s="22"/>
      <c r="E12" s="22"/>
      <c r="F12" s="25"/>
      <c r="G12" s="22"/>
      <c r="H12" s="22"/>
      <c r="I12" s="22"/>
      <c r="J12" s="22"/>
      <c r="K12" s="22"/>
    </row>
    <row r="13" spans="1:11" x14ac:dyDescent="0.2">
      <c r="A13" s="9" t="s">
        <v>13</v>
      </c>
      <c r="B13" s="9"/>
      <c r="C13" s="10">
        <f t="shared" ref="C13:G13" si="0">C14+C15</f>
        <v>1320595</v>
      </c>
      <c r="D13" s="10">
        <f t="shared" si="0"/>
        <v>1358425</v>
      </c>
      <c r="E13" s="10">
        <f t="shared" si="0"/>
        <v>1373098</v>
      </c>
      <c r="F13" s="10">
        <f t="shared" si="0"/>
        <v>1373098</v>
      </c>
      <c r="G13" s="10">
        <f t="shared" si="0"/>
        <v>1373098</v>
      </c>
      <c r="H13" s="11">
        <f t="shared" ref="H13:K19" si="1">D13/C13*100</f>
        <v>102.86461784271484</v>
      </c>
      <c r="I13" s="11">
        <f t="shared" si="1"/>
        <v>101.08014796547474</v>
      </c>
      <c r="J13" s="11">
        <f t="shared" si="1"/>
        <v>100</v>
      </c>
      <c r="K13" s="11">
        <f t="shared" si="1"/>
        <v>100</v>
      </c>
    </row>
    <row r="14" spans="1:11" x14ac:dyDescent="0.2">
      <c r="A14" s="22" t="s">
        <v>14</v>
      </c>
      <c r="B14" s="22"/>
      <c r="C14" s="12">
        <v>1320595</v>
      </c>
      <c r="D14" s="12">
        <v>1358425</v>
      </c>
      <c r="E14" s="12">
        <v>1373098</v>
      </c>
      <c r="F14" s="12">
        <v>1373098</v>
      </c>
      <c r="G14" s="12">
        <v>1373098</v>
      </c>
      <c r="H14" s="13">
        <f t="shared" si="1"/>
        <v>102.86461784271484</v>
      </c>
      <c r="I14" s="13">
        <f t="shared" si="1"/>
        <v>101.08014796547474</v>
      </c>
      <c r="J14" s="13">
        <f t="shared" si="1"/>
        <v>100</v>
      </c>
      <c r="K14" s="13">
        <f t="shared" si="1"/>
        <v>100</v>
      </c>
    </row>
    <row r="15" spans="1:11" ht="13.15" customHeight="1" x14ac:dyDescent="0.2">
      <c r="A15" s="75" t="s">
        <v>15</v>
      </c>
      <c r="B15" s="75"/>
      <c r="C15" s="12">
        <v>0</v>
      </c>
      <c r="D15" s="14">
        <v>0</v>
      </c>
      <c r="E15" s="12">
        <v>0</v>
      </c>
      <c r="F15" s="12">
        <v>0</v>
      </c>
      <c r="G15" s="12">
        <v>0</v>
      </c>
      <c r="H15" s="13"/>
      <c r="I15" s="13"/>
      <c r="J15" s="13"/>
      <c r="K15" s="13"/>
    </row>
    <row r="16" spans="1:11" x14ac:dyDescent="0.2">
      <c r="A16" s="9" t="s">
        <v>16</v>
      </c>
      <c r="B16" s="9"/>
      <c r="C16" s="10">
        <f>C17+C18</f>
        <v>1320786</v>
      </c>
      <c r="D16" s="10">
        <f>D17+D18</f>
        <v>1363745</v>
      </c>
      <c r="E16" s="10">
        <f>E17+E18</f>
        <v>1373098</v>
      </c>
      <c r="F16" s="10">
        <f>F17+F18</f>
        <v>1373098</v>
      </c>
      <c r="G16" s="10">
        <f>G17+G18</f>
        <v>1373098</v>
      </c>
      <c r="H16" s="11">
        <f t="shared" si="1"/>
        <v>103.25253296143357</v>
      </c>
      <c r="I16" s="11">
        <f t="shared" si="1"/>
        <v>100.68583202871504</v>
      </c>
      <c r="J16" s="11">
        <f t="shared" si="1"/>
        <v>100</v>
      </c>
      <c r="K16" s="11">
        <f t="shared" si="1"/>
        <v>100</v>
      </c>
    </row>
    <row r="17" spans="1:11" x14ac:dyDescent="0.2">
      <c r="A17" s="22" t="s">
        <v>17</v>
      </c>
      <c r="B17" s="22"/>
      <c r="C17" s="14">
        <v>1309038</v>
      </c>
      <c r="D17" s="14">
        <v>1279446</v>
      </c>
      <c r="E17" s="12">
        <v>1338090</v>
      </c>
      <c r="F17" s="12">
        <v>1338090</v>
      </c>
      <c r="G17" s="12">
        <v>1338090</v>
      </c>
      <c r="H17" s="13">
        <f t="shared" si="1"/>
        <v>97.739408634432309</v>
      </c>
      <c r="I17" s="13">
        <f t="shared" si="1"/>
        <v>104.58354631613996</v>
      </c>
      <c r="J17" s="13">
        <f t="shared" si="1"/>
        <v>100</v>
      </c>
      <c r="K17" s="13">
        <f t="shared" si="1"/>
        <v>100</v>
      </c>
    </row>
    <row r="18" spans="1:11" ht="13.15" customHeight="1" x14ac:dyDescent="0.2">
      <c r="A18" s="78" t="s">
        <v>18</v>
      </c>
      <c r="B18" s="78"/>
      <c r="C18" s="14">
        <v>11748</v>
      </c>
      <c r="D18" s="14">
        <v>84299</v>
      </c>
      <c r="E18" s="12">
        <v>35008</v>
      </c>
      <c r="F18" s="12">
        <v>35008</v>
      </c>
      <c r="G18" s="12">
        <v>35008</v>
      </c>
      <c r="H18" s="13">
        <f t="shared" si="1"/>
        <v>717.56043581886274</v>
      </c>
      <c r="I18" s="13">
        <f t="shared" si="1"/>
        <v>41.528369257049313</v>
      </c>
      <c r="J18" s="13">
        <f t="shared" si="1"/>
        <v>100</v>
      </c>
      <c r="K18" s="13">
        <f t="shared" si="1"/>
        <v>100</v>
      </c>
    </row>
    <row r="19" spans="1:11" x14ac:dyDescent="0.2">
      <c r="A19" s="24" t="s">
        <v>19</v>
      </c>
      <c r="B19" s="24" t="s">
        <v>20</v>
      </c>
      <c r="C19" s="16">
        <f t="shared" ref="C19:G19" si="2">C13-C16</f>
        <v>-191</v>
      </c>
      <c r="D19" s="16">
        <f t="shared" si="2"/>
        <v>-5320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1">
        <f t="shared" si="1"/>
        <v>2785.3403141361255</v>
      </c>
      <c r="I19" s="11">
        <f t="shared" si="1"/>
        <v>0</v>
      </c>
      <c r="J19" s="11"/>
      <c r="K19" s="11"/>
    </row>
    <row r="20" spans="1:11" x14ac:dyDescent="0.2">
      <c r="A20" s="79" t="s">
        <v>21</v>
      </c>
      <c r="B20" s="79"/>
      <c r="C20" s="22"/>
      <c r="D20" s="22"/>
      <c r="E20" s="22"/>
      <c r="F20" s="22"/>
      <c r="G20" s="22"/>
      <c r="H20" s="13"/>
      <c r="I20" s="13"/>
      <c r="J20" s="13"/>
      <c r="K20" s="13"/>
    </row>
    <row r="21" spans="1:11" ht="13.15" customHeight="1" x14ac:dyDescent="0.2">
      <c r="A21" s="78" t="s">
        <v>22</v>
      </c>
      <c r="B21" s="78"/>
      <c r="C21" s="14"/>
      <c r="D21" s="14"/>
      <c r="E21" s="12"/>
      <c r="F21" s="12"/>
      <c r="G21" s="12"/>
      <c r="H21" s="13"/>
      <c r="I21" s="13"/>
      <c r="J21" s="13"/>
      <c r="K21" s="13"/>
    </row>
    <row r="22" spans="1:11" ht="13.15" customHeight="1" x14ac:dyDescent="0.2">
      <c r="A22" s="78" t="s">
        <v>23</v>
      </c>
      <c r="B22" s="78"/>
      <c r="C22" s="14"/>
      <c r="D22" s="14"/>
      <c r="E22" s="12"/>
      <c r="F22" s="12"/>
      <c r="G22" s="12"/>
      <c r="H22" s="13"/>
      <c r="I22" s="13"/>
      <c r="J22" s="13"/>
      <c r="K22" s="13"/>
    </row>
    <row r="23" spans="1:11" x14ac:dyDescent="0.2">
      <c r="A23" s="80" t="s">
        <v>24</v>
      </c>
      <c r="B23" s="80"/>
      <c r="C23" s="16">
        <f t="shared" ref="C23:G23" si="3">C21-C22</f>
        <v>0</v>
      </c>
      <c r="D23" s="16">
        <f t="shared" si="3"/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1"/>
      <c r="I23" s="11"/>
      <c r="J23" s="11"/>
      <c r="K23" s="11"/>
    </row>
    <row r="24" spans="1:11" ht="13.15" customHeight="1" x14ac:dyDescent="0.2">
      <c r="A24" s="81" t="s">
        <v>25</v>
      </c>
      <c r="B24" s="81"/>
      <c r="C24" s="23">
        <v>2352</v>
      </c>
      <c r="D24" s="23">
        <v>7489</v>
      </c>
      <c r="E24" s="12"/>
      <c r="F24" s="12"/>
      <c r="G24" s="12"/>
      <c r="H24" s="13"/>
      <c r="I24" s="13"/>
      <c r="J24" s="13"/>
      <c r="K24" s="13"/>
    </row>
    <row r="25" spans="1:11" ht="13.15" customHeight="1" x14ac:dyDescent="0.2">
      <c r="A25" s="76" t="s">
        <v>26</v>
      </c>
      <c r="B25" s="76"/>
      <c r="C25" s="16">
        <v>0</v>
      </c>
      <c r="D25" s="16">
        <v>5320</v>
      </c>
      <c r="E25" s="16">
        <v>0</v>
      </c>
      <c r="F25" s="16">
        <v>0</v>
      </c>
      <c r="G25" s="16">
        <v>0</v>
      </c>
      <c r="H25" s="11"/>
      <c r="I25" s="11">
        <f t="shared" ref="I25" si="4">E25/D25*100</f>
        <v>0</v>
      </c>
      <c r="J25" s="11"/>
      <c r="K25" s="11"/>
    </row>
  </sheetData>
  <mergeCells count="13">
    <mergeCell ref="A3:F3"/>
    <mergeCell ref="A4:F4"/>
    <mergeCell ref="B5:E5"/>
    <mergeCell ref="B6:E6"/>
    <mergeCell ref="H8:K9"/>
    <mergeCell ref="A24:B24"/>
    <mergeCell ref="A25:B25"/>
    <mergeCell ref="A15:B15"/>
    <mergeCell ref="A18:B18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5752-66AE-4279-90F3-C9DFED66FAF8}">
  <dimension ref="A1:K41"/>
  <sheetViews>
    <sheetView topLeftCell="B16" workbookViewId="0">
      <selection activeCell="I14" sqref="I14:K14"/>
    </sheetView>
  </sheetViews>
  <sheetFormatPr defaultRowHeight="12.75" x14ac:dyDescent="0.2"/>
  <cols>
    <col min="1" max="1" width="29" customWidth="1"/>
    <col min="2" max="2" width="75.5703125" customWidth="1"/>
    <col min="3" max="3" width="11.7109375" customWidth="1"/>
    <col min="4" max="4" width="14" customWidth="1"/>
    <col min="5" max="5" width="11.7109375" customWidth="1"/>
    <col min="6" max="6" width="13" customWidth="1"/>
    <col min="7" max="7" width="11.85546875" customWidth="1"/>
    <col min="8" max="8" width="10.28515625" customWidth="1"/>
    <col min="9" max="9" width="11.7109375" customWidth="1"/>
    <col min="10" max="10" width="13" customWidth="1"/>
    <col min="11" max="11" width="11.85546875" customWidth="1"/>
  </cols>
  <sheetData>
    <row r="1" spans="1:1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3.15" customHeight="1" x14ac:dyDescent="0.2">
      <c r="A2" s="83" t="s">
        <v>33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x14ac:dyDescent="0.2">
      <c r="A3" s="26" t="s">
        <v>34</v>
      </c>
      <c r="B3" s="27" t="s">
        <v>34</v>
      </c>
      <c r="C3" s="28" t="s">
        <v>4</v>
      </c>
      <c r="D3" s="28" t="s">
        <v>5</v>
      </c>
      <c r="E3" s="28" t="s">
        <v>5</v>
      </c>
      <c r="F3" s="28" t="s">
        <v>7</v>
      </c>
      <c r="G3" s="28" t="s">
        <v>7</v>
      </c>
      <c r="H3" s="85" t="s">
        <v>35</v>
      </c>
      <c r="I3" s="85"/>
      <c r="J3" s="85"/>
      <c r="K3" s="85"/>
    </row>
    <row r="4" spans="1:11" x14ac:dyDescent="0.2">
      <c r="A4" s="26"/>
      <c r="B4" s="27"/>
      <c r="C4" s="28"/>
      <c r="D4" s="28"/>
      <c r="E4" s="28"/>
      <c r="F4" s="28"/>
      <c r="G4" s="28"/>
      <c r="H4" s="85"/>
      <c r="I4" s="85"/>
      <c r="J4" s="85"/>
      <c r="K4" s="85"/>
    </row>
    <row r="5" spans="1:11" x14ac:dyDescent="0.2">
      <c r="A5" s="26" t="s">
        <v>34</v>
      </c>
      <c r="B5" s="27" t="s">
        <v>34</v>
      </c>
      <c r="C5" s="28" t="s">
        <v>105</v>
      </c>
      <c r="D5" s="28" t="s">
        <v>106</v>
      </c>
      <c r="E5" s="28" t="s">
        <v>36</v>
      </c>
      <c r="F5" s="28" t="s">
        <v>37</v>
      </c>
      <c r="G5" s="28" t="s">
        <v>38</v>
      </c>
      <c r="H5" s="29" t="s">
        <v>39</v>
      </c>
      <c r="I5" s="29" t="s">
        <v>40</v>
      </c>
      <c r="J5" s="29" t="s">
        <v>41</v>
      </c>
      <c r="K5" s="29" t="s">
        <v>42</v>
      </c>
    </row>
    <row r="6" spans="1:11" x14ac:dyDescent="0.2">
      <c r="A6" s="26" t="s">
        <v>43</v>
      </c>
      <c r="B6" s="27" t="s">
        <v>44</v>
      </c>
      <c r="C6" s="30">
        <v>2021</v>
      </c>
      <c r="D6" s="28">
        <v>2022</v>
      </c>
      <c r="E6" s="28">
        <v>2023</v>
      </c>
      <c r="F6" s="28">
        <v>2024</v>
      </c>
      <c r="G6" s="28">
        <v>2025</v>
      </c>
      <c r="H6" s="29" t="s">
        <v>8</v>
      </c>
      <c r="I6" s="29" t="s">
        <v>9</v>
      </c>
      <c r="J6" s="29" t="s">
        <v>10</v>
      </c>
      <c r="K6" s="29" t="s">
        <v>11</v>
      </c>
    </row>
    <row r="7" spans="1:11" x14ac:dyDescent="0.2">
      <c r="A7" s="86" t="s">
        <v>12</v>
      </c>
      <c r="B7" s="86" t="s">
        <v>34</v>
      </c>
      <c r="C7" s="31"/>
      <c r="D7" s="31"/>
      <c r="E7" s="31"/>
      <c r="F7" s="31"/>
      <c r="G7" s="31"/>
      <c r="H7" s="32"/>
      <c r="I7" s="32"/>
      <c r="J7" s="32"/>
      <c r="K7" s="32"/>
    </row>
    <row r="8" spans="1:11" x14ac:dyDescent="0.2">
      <c r="A8" s="33" t="s">
        <v>39</v>
      </c>
      <c r="B8" s="34" t="s">
        <v>45</v>
      </c>
      <c r="C8" s="33">
        <f>SUM(C9+C10+C11+C12+C13+C14)</f>
        <v>1320595</v>
      </c>
      <c r="D8" s="33">
        <f t="shared" ref="D8:G8" si="0">SUM(D9+D10+D11+D12+D13+D14)</f>
        <v>1358425</v>
      </c>
      <c r="E8" s="33">
        <f t="shared" si="0"/>
        <v>1373098</v>
      </c>
      <c r="F8" s="33">
        <f t="shared" si="0"/>
        <v>1373098</v>
      </c>
      <c r="G8" s="33">
        <f t="shared" si="0"/>
        <v>1373098</v>
      </c>
      <c r="H8" s="33">
        <f>D8/C8*100</f>
        <v>102.86461784271484</v>
      </c>
      <c r="I8" s="33">
        <f t="shared" ref="I8:K8" si="1">E8/D8*100</f>
        <v>101.08014796547474</v>
      </c>
      <c r="J8" s="33">
        <f t="shared" si="1"/>
        <v>100</v>
      </c>
      <c r="K8" s="33">
        <f t="shared" si="1"/>
        <v>100</v>
      </c>
    </row>
    <row r="9" spans="1:11" x14ac:dyDescent="0.2">
      <c r="A9" s="35" t="s">
        <v>46</v>
      </c>
      <c r="B9" s="36" t="s">
        <v>47</v>
      </c>
      <c r="C9" s="35">
        <v>1181633</v>
      </c>
      <c r="D9" s="35">
        <v>1116554</v>
      </c>
      <c r="E9" s="35">
        <v>1196095</v>
      </c>
      <c r="F9" s="35">
        <v>1196095</v>
      </c>
      <c r="G9" s="35">
        <v>1196095</v>
      </c>
      <c r="H9" s="37"/>
      <c r="I9" s="37">
        <f t="shared" ref="I9:K9" si="2">(E9/D9*100)</f>
        <v>107.12379338572072</v>
      </c>
      <c r="J9" s="37">
        <f t="shared" si="2"/>
        <v>100</v>
      </c>
      <c r="K9" s="37">
        <f t="shared" si="2"/>
        <v>100</v>
      </c>
    </row>
    <row r="10" spans="1:11" x14ac:dyDescent="0.2">
      <c r="A10" s="35" t="s">
        <v>48</v>
      </c>
      <c r="B10" s="36" t="s">
        <v>49</v>
      </c>
      <c r="C10" s="35"/>
      <c r="D10" s="35">
        <v>3</v>
      </c>
      <c r="E10" s="35"/>
      <c r="F10" s="35"/>
      <c r="G10" s="35"/>
      <c r="H10" s="37"/>
      <c r="I10" s="37">
        <f t="shared" ref="I10:K18" si="3">E10/D10*100</f>
        <v>0</v>
      </c>
      <c r="J10" s="37"/>
      <c r="K10" s="37"/>
    </row>
    <row r="11" spans="1:11" ht="25.5" x14ac:dyDescent="0.2">
      <c r="A11" s="35" t="s">
        <v>50</v>
      </c>
      <c r="B11" s="36" t="s">
        <v>51</v>
      </c>
      <c r="C11" s="35">
        <v>976</v>
      </c>
      <c r="D11" s="35"/>
      <c r="E11" s="35"/>
      <c r="F11" s="35"/>
      <c r="G11" s="35"/>
      <c r="H11" s="37"/>
      <c r="I11" s="37"/>
      <c r="J11" s="37"/>
      <c r="K11" s="37"/>
    </row>
    <row r="12" spans="1:11" x14ac:dyDescent="0.2">
      <c r="A12" s="35" t="s">
        <v>52</v>
      </c>
      <c r="B12" s="36" t="s">
        <v>53</v>
      </c>
      <c r="C12" s="35">
        <v>21925</v>
      </c>
      <c r="D12" s="35">
        <v>30924</v>
      </c>
      <c r="E12" s="35">
        <v>40000</v>
      </c>
      <c r="F12" s="35">
        <v>40000</v>
      </c>
      <c r="G12" s="35">
        <v>40000</v>
      </c>
      <c r="H12" s="37"/>
      <c r="I12" s="37">
        <f t="shared" si="3"/>
        <v>129.34937265554262</v>
      </c>
      <c r="J12" s="37">
        <f t="shared" si="3"/>
        <v>100</v>
      </c>
      <c r="K12" s="37">
        <f t="shared" si="3"/>
        <v>100</v>
      </c>
    </row>
    <row r="13" spans="1:11" x14ac:dyDescent="0.2">
      <c r="A13" s="35" t="s">
        <v>54</v>
      </c>
      <c r="B13" s="36" t="s">
        <v>55</v>
      </c>
      <c r="C13" s="35">
        <v>116061</v>
      </c>
      <c r="D13" s="35">
        <v>210944</v>
      </c>
      <c r="E13" s="35">
        <v>137003</v>
      </c>
      <c r="F13" s="35">
        <v>137003</v>
      </c>
      <c r="G13" s="35">
        <v>137003</v>
      </c>
      <c r="H13" s="37"/>
      <c r="I13" s="37">
        <f t="shared" si="3"/>
        <v>64.94756902305825</v>
      </c>
      <c r="J13" s="37">
        <f t="shared" si="3"/>
        <v>100</v>
      </c>
      <c r="K13" s="37">
        <f t="shared" si="3"/>
        <v>100</v>
      </c>
    </row>
    <row r="14" spans="1:11" x14ac:dyDescent="0.2">
      <c r="A14" s="35" t="s">
        <v>56</v>
      </c>
      <c r="B14" s="36" t="s">
        <v>57</v>
      </c>
      <c r="C14" s="35"/>
      <c r="D14" s="35"/>
      <c r="E14" s="35"/>
      <c r="F14" s="35"/>
      <c r="G14" s="35"/>
      <c r="H14" s="37"/>
      <c r="I14" s="37"/>
      <c r="J14" s="37"/>
      <c r="K14" s="37"/>
    </row>
    <row r="15" spans="1:11" x14ac:dyDescent="0.2">
      <c r="A15" s="33" t="s">
        <v>40</v>
      </c>
      <c r="B15" s="34" t="s">
        <v>58</v>
      </c>
      <c r="C15" s="33">
        <f>SUM(C16+C17)</f>
        <v>0</v>
      </c>
      <c r="D15" s="33">
        <f>SUM(D16+D17)</f>
        <v>0</v>
      </c>
      <c r="E15" s="33">
        <f>SUM(E16+E17)</f>
        <v>0</v>
      </c>
      <c r="F15" s="33">
        <f>SUM(F16+F17)</f>
        <v>0</v>
      </c>
      <c r="G15" s="33">
        <f>SUM(G16+G17)</f>
        <v>0</v>
      </c>
      <c r="H15" s="38" t="e">
        <f>D15/C15*100</f>
        <v>#DIV/0!</v>
      </c>
      <c r="I15" s="38" t="e">
        <f t="shared" si="3"/>
        <v>#DIV/0!</v>
      </c>
      <c r="J15" s="38" t="e">
        <f t="shared" si="3"/>
        <v>#DIV/0!</v>
      </c>
      <c r="K15" s="38" t="e">
        <f t="shared" si="3"/>
        <v>#DIV/0!</v>
      </c>
    </row>
    <row r="16" spans="1:11" x14ac:dyDescent="0.2">
      <c r="A16" s="35" t="s">
        <v>59</v>
      </c>
      <c r="B16" s="36" t="s">
        <v>60</v>
      </c>
      <c r="C16" s="35"/>
      <c r="D16" s="35"/>
      <c r="E16" s="35"/>
      <c r="F16" s="35"/>
      <c r="G16" s="35"/>
      <c r="H16" s="37"/>
      <c r="I16" s="37"/>
      <c r="J16" s="37"/>
      <c r="K16" s="37"/>
    </row>
    <row r="17" spans="1:11" x14ac:dyDescent="0.2">
      <c r="A17" s="35" t="s">
        <v>61</v>
      </c>
      <c r="B17" s="36" t="s">
        <v>62</v>
      </c>
      <c r="C17" s="35"/>
      <c r="D17" s="35"/>
      <c r="E17" s="35"/>
      <c r="F17" s="35"/>
      <c r="G17" s="35"/>
      <c r="H17" s="37"/>
      <c r="I17" s="37"/>
      <c r="J17" s="37"/>
      <c r="K17" s="37"/>
    </row>
    <row r="18" spans="1:11" x14ac:dyDescent="0.2">
      <c r="A18" s="33" t="s">
        <v>36</v>
      </c>
      <c r="B18" s="34" t="s">
        <v>63</v>
      </c>
      <c r="C18" s="33">
        <f>SUM(C20+C21+C22+C23+C24+C25+C26)</f>
        <v>1309038</v>
      </c>
      <c r="D18" s="33">
        <f>SUM(D20+D21+D22+D23+D24+D25+D26)</f>
        <v>1279446</v>
      </c>
      <c r="E18" s="33">
        <f>SUM(E20+E21+E22+E23+E24+E25+E26)</f>
        <v>1338090</v>
      </c>
      <c r="F18" s="33">
        <f>SUM(F20+F21+F22+F23+F24+F25+F26)</f>
        <v>1338090</v>
      </c>
      <c r="G18" s="33">
        <f>SUM(G20+G21+G22+G23+G24+G25+G26)</f>
        <v>1338090</v>
      </c>
      <c r="H18" s="38">
        <f>D18/C18*100</f>
        <v>97.739408634432309</v>
      </c>
      <c r="I18" s="38">
        <f t="shared" si="3"/>
        <v>104.58354631613996</v>
      </c>
      <c r="J18" s="38">
        <f t="shared" si="3"/>
        <v>100</v>
      </c>
      <c r="K18" s="38">
        <f t="shared" si="3"/>
        <v>100</v>
      </c>
    </row>
    <row r="19" spans="1:11" x14ac:dyDescent="0.2">
      <c r="A19" s="35"/>
      <c r="B19" s="36" t="s">
        <v>64</v>
      </c>
      <c r="C19" s="35"/>
      <c r="D19" s="35"/>
      <c r="E19" s="35"/>
      <c r="F19" s="35"/>
      <c r="G19" s="35"/>
      <c r="H19" s="37"/>
      <c r="I19" s="37"/>
      <c r="J19" s="37"/>
      <c r="K19" s="37"/>
    </row>
    <row r="20" spans="1:11" x14ac:dyDescent="0.2">
      <c r="A20" s="35" t="s">
        <v>65</v>
      </c>
      <c r="B20" s="36" t="s">
        <v>66</v>
      </c>
      <c r="C20" s="35">
        <v>1143101</v>
      </c>
      <c r="D20" s="35">
        <v>1097485</v>
      </c>
      <c r="E20" s="35">
        <v>1190844</v>
      </c>
      <c r="F20" s="35">
        <v>1190844</v>
      </c>
      <c r="G20" s="35">
        <v>1190844</v>
      </c>
      <c r="H20" s="37"/>
      <c r="I20" s="37">
        <f t="shared" ref="I20:K30" si="4">E20/D20*100</f>
        <v>108.50663107012852</v>
      </c>
      <c r="J20" s="37">
        <f t="shared" si="4"/>
        <v>100</v>
      </c>
      <c r="K20" s="37">
        <f t="shared" si="4"/>
        <v>100</v>
      </c>
    </row>
    <row r="21" spans="1:11" x14ac:dyDescent="0.2">
      <c r="A21" s="35" t="s">
        <v>67</v>
      </c>
      <c r="B21" s="36" t="s">
        <v>68</v>
      </c>
      <c r="C21" s="35">
        <v>155957</v>
      </c>
      <c r="D21" s="35">
        <v>177714</v>
      </c>
      <c r="E21" s="35">
        <v>144922</v>
      </c>
      <c r="F21" s="35">
        <v>144922</v>
      </c>
      <c r="G21" s="35">
        <v>144922</v>
      </c>
      <c r="H21" s="37"/>
      <c r="I21" s="37">
        <f t="shared" si="4"/>
        <v>81.54788030205836</v>
      </c>
      <c r="J21" s="37">
        <f t="shared" si="4"/>
        <v>100</v>
      </c>
      <c r="K21" s="37">
        <f t="shared" si="4"/>
        <v>100</v>
      </c>
    </row>
    <row r="22" spans="1:11" x14ac:dyDescent="0.2">
      <c r="A22" s="35" t="s">
        <v>69</v>
      </c>
      <c r="B22" s="36" t="s">
        <v>70</v>
      </c>
      <c r="C22" s="35">
        <v>9980</v>
      </c>
      <c r="D22" s="35">
        <v>1593</v>
      </c>
      <c r="E22" s="35">
        <v>2324</v>
      </c>
      <c r="F22" s="35">
        <v>2324</v>
      </c>
      <c r="G22" s="35">
        <v>2324</v>
      </c>
      <c r="H22" s="37"/>
      <c r="I22" s="37">
        <f t="shared" si="4"/>
        <v>145.88826114249841</v>
      </c>
      <c r="J22" s="37">
        <f t="shared" si="4"/>
        <v>100</v>
      </c>
      <c r="K22" s="37">
        <f t="shared" si="4"/>
        <v>100</v>
      </c>
    </row>
    <row r="23" spans="1:11" x14ac:dyDescent="0.2">
      <c r="A23" s="35" t="s">
        <v>71</v>
      </c>
      <c r="B23" s="36" t="s">
        <v>72</v>
      </c>
      <c r="C23" s="35"/>
      <c r="D23" s="35"/>
      <c r="E23" s="35"/>
      <c r="F23" s="35"/>
      <c r="G23" s="35"/>
      <c r="H23" s="37"/>
      <c r="I23" s="37"/>
      <c r="J23" s="37"/>
      <c r="K23" s="37"/>
    </row>
    <row r="24" spans="1:11" x14ac:dyDescent="0.2">
      <c r="A24" s="35" t="s">
        <v>73</v>
      </c>
      <c r="B24" s="36" t="s">
        <v>74</v>
      </c>
      <c r="C24" s="35"/>
      <c r="D24" s="35"/>
      <c r="E24" s="35"/>
      <c r="F24" s="35"/>
      <c r="G24" s="35"/>
      <c r="H24" s="37"/>
      <c r="I24" s="37"/>
      <c r="J24" s="37"/>
      <c r="K24" s="37"/>
    </row>
    <row r="25" spans="1:11" x14ac:dyDescent="0.2">
      <c r="A25" s="35" t="s">
        <v>75</v>
      </c>
      <c r="B25" s="36" t="s">
        <v>76</v>
      </c>
      <c r="C25" s="35"/>
      <c r="D25" s="35">
        <v>2654</v>
      </c>
      <c r="E25" s="35"/>
      <c r="F25" s="35"/>
      <c r="G25" s="35"/>
      <c r="H25" s="37"/>
      <c r="I25" s="37"/>
      <c r="J25" s="37"/>
      <c r="K25" s="37"/>
    </row>
    <row r="26" spans="1:11" x14ac:dyDescent="0.2">
      <c r="A26" s="35" t="s">
        <v>77</v>
      </c>
      <c r="B26" s="36" t="s">
        <v>78</v>
      </c>
      <c r="C26" s="35"/>
      <c r="D26" s="35"/>
      <c r="E26" s="35"/>
      <c r="F26" s="35"/>
      <c r="G26" s="35"/>
      <c r="H26" s="37"/>
      <c r="I26" s="37"/>
      <c r="J26" s="37"/>
      <c r="K26" s="37"/>
    </row>
    <row r="27" spans="1:11" x14ac:dyDescent="0.2">
      <c r="A27" s="33" t="s">
        <v>37</v>
      </c>
      <c r="B27" s="34" t="s">
        <v>79</v>
      </c>
      <c r="C27" s="33">
        <f>SUM(C28+C29+C30)</f>
        <v>11748</v>
      </c>
      <c r="D27" s="33">
        <f>SUM(D28+D29+D30)</f>
        <v>84299</v>
      </c>
      <c r="E27" s="33">
        <f>SUM(E28+E29+E30)</f>
        <v>35008</v>
      </c>
      <c r="F27" s="33">
        <f>SUM(F28+F29+F30)</f>
        <v>35008</v>
      </c>
      <c r="G27" s="33">
        <f>SUM(G28+G29+G30)</f>
        <v>35008</v>
      </c>
      <c r="H27" s="38">
        <f>D27/C27*100</f>
        <v>717.56043581886274</v>
      </c>
      <c r="I27" s="38">
        <f t="shared" si="4"/>
        <v>41.528369257049313</v>
      </c>
      <c r="J27" s="38">
        <f t="shared" si="4"/>
        <v>100</v>
      </c>
      <c r="K27" s="38">
        <f t="shared" si="4"/>
        <v>100</v>
      </c>
    </row>
    <row r="28" spans="1:11" x14ac:dyDescent="0.2">
      <c r="A28" s="35" t="s">
        <v>80</v>
      </c>
      <c r="B28" s="36" t="s">
        <v>81</v>
      </c>
      <c r="C28" s="35"/>
      <c r="D28" s="35"/>
      <c r="E28" s="35"/>
      <c r="F28" s="35"/>
      <c r="G28" s="35"/>
      <c r="H28" s="37"/>
      <c r="I28" s="37"/>
      <c r="J28" s="37"/>
      <c r="K28" s="37"/>
    </row>
    <row r="29" spans="1:11" x14ac:dyDescent="0.2">
      <c r="A29" s="35" t="s">
        <v>82</v>
      </c>
      <c r="B29" s="36" t="s">
        <v>83</v>
      </c>
      <c r="C29" s="35">
        <v>11748</v>
      </c>
      <c r="D29" s="35">
        <v>7963</v>
      </c>
      <c r="E29" s="35">
        <v>15100</v>
      </c>
      <c r="F29" s="35">
        <v>15100</v>
      </c>
      <c r="G29" s="35">
        <v>15100</v>
      </c>
      <c r="H29" s="37"/>
      <c r="I29" s="37">
        <f t="shared" si="4"/>
        <v>189.62702499058145</v>
      </c>
      <c r="J29" s="37">
        <f t="shared" si="4"/>
        <v>100</v>
      </c>
      <c r="K29" s="37">
        <f t="shared" si="4"/>
        <v>100</v>
      </c>
    </row>
    <row r="30" spans="1:11" x14ac:dyDescent="0.2">
      <c r="A30" s="35" t="s">
        <v>84</v>
      </c>
      <c r="B30" s="36" t="s">
        <v>85</v>
      </c>
      <c r="C30" s="35">
        <v>0</v>
      </c>
      <c r="D30" s="35">
        <v>76336</v>
      </c>
      <c r="E30" s="35">
        <v>19908</v>
      </c>
      <c r="F30" s="35">
        <v>19908</v>
      </c>
      <c r="G30" s="35">
        <v>19908</v>
      </c>
      <c r="H30" s="37"/>
      <c r="I30" s="37">
        <f t="shared" si="4"/>
        <v>26.079438272898763</v>
      </c>
      <c r="J30" s="37">
        <f t="shared" si="4"/>
        <v>100</v>
      </c>
      <c r="K30" s="37">
        <f t="shared" si="4"/>
        <v>100</v>
      </c>
    </row>
    <row r="31" spans="1:11" ht="13.15" customHeight="1" x14ac:dyDescent="0.2">
      <c r="A31" s="82" t="s">
        <v>86</v>
      </c>
      <c r="B31" s="82" t="s">
        <v>34</v>
      </c>
      <c r="C31" s="31"/>
      <c r="D31" s="31"/>
      <c r="E31" s="31"/>
      <c r="F31" s="31"/>
      <c r="G31" s="31"/>
      <c r="H31" s="32"/>
      <c r="I31" s="32"/>
      <c r="J31" s="32"/>
      <c r="K31" s="32"/>
    </row>
    <row r="32" spans="1:11" x14ac:dyDescent="0.2">
      <c r="A32" s="33" t="s">
        <v>41</v>
      </c>
      <c r="B32" s="34" t="s">
        <v>87</v>
      </c>
      <c r="C32" s="33">
        <f>SUM(C33+C34+C35)</f>
        <v>0</v>
      </c>
      <c r="D32" s="33">
        <f>SUM(D33+D34+D35)</f>
        <v>0</v>
      </c>
      <c r="E32" s="33">
        <f>SUM(E33+E34+E35)</f>
        <v>0</v>
      </c>
      <c r="F32" s="33">
        <f>SUM(F33+F34+F35)</f>
        <v>0</v>
      </c>
      <c r="G32" s="33">
        <f>SUM(G33+G34+G35)</f>
        <v>0</v>
      </c>
      <c r="H32" s="38" t="e">
        <f>D32/C32*100</f>
        <v>#DIV/0!</v>
      </c>
      <c r="I32" s="38" t="e">
        <f t="shared" ref="I32:K36" si="5">E32/D32*100</f>
        <v>#DIV/0!</v>
      </c>
      <c r="J32" s="38" t="e">
        <f t="shared" si="5"/>
        <v>#DIV/0!</v>
      </c>
      <c r="K32" s="38" t="e">
        <f t="shared" si="5"/>
        <v>#DIV/0!</v>
      </c>
    </row>
    <row r="33" spans="1:11" x14ac:dyDescent="0.2">
      <c r="A33" s="35" t="s">
        <v>88</v>
      </c>
      <c r="B33" s="36" t="s">
        <v>89</v>
      </c>
      <c r="C33" s="35"/>
      <c r="D33" s="35"/>
      <c r="E33" s="35"/>
      <c r="F33" s="35"/>
      <c r="G33" s="35"/>
      <c r="H33" s="37"/>
      <c r="I33" s="37"/>
      <c r="J33" s="37"/>
      <c r="K33" s="37"/>
    </row>
    <row r="34" spans="1:11" x14ac:dyDescent="0.2">
      <c r="A34" s="35" t="s">
        <v>90</v>
      </c>
      <c r="B34" s="36" t="s">
        <v>91</v>
      </c>
      <c r="C34" s="35"/>
      <c r="D34" s="35"/>
      <c r="E34" s="35"/>
      <c r="F34" s="35"/>
      <c r="G34" s="35"/>
      <c r="H34" s="37"/>
      <c r="I34" s="37"/>
      <c r="J34" s="37"/>
      <c r="K34" s="37"/>
    </row>
    <row r="35" spans="1:11" x14ac:dyDescent="0.2">
      <c r="A35" s="35" t="s">
        <v>92</v>
      </c>
      <c r="B35" s="36" t="s">
        <v>93</v>
      </c>
      <c r="C35" s="35"/>
      <c r="D35" s="35"/>
      <c r="E35" s="35"/>
      <c r="F35" s="35"/>
      <c r="G35" s="35"/>
      <c r="H35" s="37"/>
      <c r="I35" s="37"/>
      <c r="J35" s="37"/>
      <c r="K35" s="37"/>
    </row>
    <row r="36" spans="1:11" x14ac:dyDescent="0.2">
      <c r="A36" s="33" t="s">
        <v>38</v>
      </c>
      <c r="B36" s="34" t="s">
        <v>94</v>
      </c>
      <c r="C36" s="33">
        <f>SUM( C37)</f>
        <v>0</v>
      </c>
      <c r="D36" s="33">
        <f t="shared" ref="D36:G36" si="6">SUM( D37)</f>
        <v>0</v>
      </c>
      <c r="E36" s="33">
        <f t="shared" si="6"/>
        <v>0</v>
      </c>
      <c r="F36" s="33">
        <f t="shared" si="6"/>
        <v>0</v>
      </c>
      <c r="G36" s="33">
        <f t="shared" si="6"/>
        <v>0</v>
      </c>
      <c r="H36" s="38" t="e">
        <f>D36/C36*100</f>
        <v>#DIV/0!</v>
      </c>
      <c r="I36" s="38" t="e">
        <f t="shared" si="5"/>
        <v>#DIV/0!</v>
      </c>
      <c r="J36" s="38" t="e">
        <f t="shared" si="5"/>
        <v>#DIV/0!</v>
      </c>
      <c r="K36" s="38" t="e">
        <f t="shared" si="5"/>
        <v>#DIV/0!</v>
      </c>
    </row>
    <row r="37" spans="1:11" x14ac:dyDescent="0.2">
      <c r="A37" s="35" t="s">
        <v>95</v>
      </c>
      <c r="B37" s="36" t="s">
        <v>96</v>
      </c>
      <c r="C37" s="35"/>
      <c r="D37" s="35"/>
      <c r="E37" s="35"/>
      <c r="F37" s="35"/>
      <c r="G37" s="35"/>
      <c r="H37" s="37"/>
      <c r="I37" s="37"/>
      <c r="J37" s="37"/>
      <c r="K37" s="37"/>
    </row>
    <row r="38" spans="1:11" ht="13.15" customHeight="1" x14ac:dyDescent="0.2">
      <c r="A38" s="82" t="s">
        <v>97</v>
      </c>
      <c r="B38" s="82"/>
      <c r="C38" s="31"/>
      <c r="D38" s="31"/>
      <c r="E38" s="31"/>
      <c r="F38" s="31"/>
      <c r="G38" s="31"/>
      <c r="H38" s="32"/>
      <c r="I38" s="32"/>
      <c r="J38" s="32"/>
      <c r="K38" s="32"/>
    </row>
    <row r="39" spans="1:11" x14ac:dyDescent="0.2">
      <c r="A39" s="33" t="s">
        <v>42</v>
      </c>
      <c r="B39" s="34" t="s">
        <v>98</v>
      </c>
      <c r="C39" s="33">
        <f>SUM(C40)</f>
        <v>5511</v>
      </c>
      <c r="D39" s="33">
        <f t="shared" ref="D39:G39" si="7">SUM(D40)</f>
        <v>5319</v>
      </c>
      <c r="E39" s="33">
        <f t="shared" si="7"/>
        <v>0</v>
      </c>
      <c r="F39" s="33">
        <f t="shared" si="7"/>
        <v>0</v>
      </c>
      <c r="G39" s="33">
        <f t="shared" si="7"/>
        <v>0</v>
      </c>
      <c r="H39" s="38">
        <f>D39/C39*100</f>
        <v>96.516058791507902</v>
      </c>
      <c r="I39" s="38">
        <f t="shared" ref="I39:K40" si="8">E39/D39*100</f>
        <v>0</v>
      </c>
      <c r="J39" s="38" t="e">
        <f t="shared" si="8"/>
        <v>#DIV/0!</v>
      </c>
      <c r="K39" s="38" t="e">
        <f t="shared" si="8"/>
        <v>#DIV/0!</v>
      </c>
    </row>
    <row r="40" spans="1:11" x14ac:dyDescent="0.2">
      <c r="A40" s="35" t="s">
        <v>99</v>
      </c>
      <c r="B40" s="36" t="s">
        <v>100</v>
      </c>
      <c r="C40" s="35">
        <v>5511</v>
      </c>
      <c r="D40" s="35">
        <v>5319</v>
      </c>
      <c r="E40" s="35"/>
      <c r="F40" s="35"/>
      <c r="G40" s="35"/>
      <c r="H40" s="37"/>
      <c r="I40" s="37">
        <f t="shared" si="8"/>
        <v>0</v>
      </c>
      <c r="J40" s="37"/>
      <c r="K40" s="37"/>
    </row>
    <row r="41" spans="1:11" x14ac:dyDescent="0.2">
      <c r="B41" s="39"/>
      <c r="H41" s="40"/>
      <c r="I41" s="40"/>
      <c r="J41" s="40"/>
      <c r="K41" s="40"/>
    </row>
  </sheetData>
  <mergeCells count="6">
    <mergeCell ref="A38:B38"/>
    <mergeCell ref="A1:K1"/>
    <mergeCell ref="A2:K2"/>
    <mergeCell ref="H3:K4"/>
    <mergeCell ref="A7:B7"/>
    <mergeCell ref="A31:B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93D-9F28-475F-85C7-D5EFAD704888}">
  <dimension ref="A1:M130"/>
  <sheetViews>
    <sheetView tabSelected="1" workbookViewId="0">
      <selection activeCell="O41" sqref="O41"/>
    </sheetView>
  </sheetViews>
  <sheetFormatPr defaultRowHeight="12.75" x14ac:dyDescent="0.2"/>
  <cols>
    <col min="2" max="2" width="16.140625" customWidth="1"/>
    <col min="6" max="6" width="44.7109375" customWidth="1"/>
    <col min="7" max="7" width="4.140625" customWidth="1"/>
    <col min="8" max="8" width="9.140625" bestFit="1" customWidth="1"/>
    <col min="11" max="11" width="6.42578125" customWidth="1"/>
    <col min="12" max="12" width="9.28515625" customWidth="1"/>
    <col min="13" max="13" width="3.28515625" customWidth="1"/>
  </cols>
  <sheetData>
    <row r="1" spans="1:13" ht="13.15" customHeight="1" x14ac:dyDescent="0.2">
      <c r="A1" s="117" t="s">
        <v>107</v>
      </c>
      <c r="B1" s="88"/>
      <c r="C1" s="88"/>
      <c r="D1" s="88"/>
    </row>
    <row r="2" spans="1:13" x14ac:dyDescent="0.2">
      <c r="A2" s="88"/>
      <c r="B2" s="88"/>
      <c r="C2" s="88"/>
      <c r="D2" s="88"/>
      <c r="J2" s="87" t="s">
        <v>108</v>
      </c>
      <c r="K2" s="88"/>
      <c r="L2" s="118">
        <v>44847.448149463962</v>
      </c>
    </row>
    <row r="3" spans="1:13" ht="13.15" customHeight="1" x14ac:dyDescent="0.2">
      <c r="A3" s="117" t="s">
        <v>109</v>
      </c>
      <c r="B3" s="88"/>
      <c r="C3" s="88"/>
      <c r="D3" s="88"/>
      <c r="J3" s="88"/>
      <c r="K3" s="88"/>
      <c r="L3" s="88"/>
    </row>
    <row r="4" spans="1:13" x14ac:dyDescent="0.2">
      <c r="A4" s="88"/>
      <c r="B4" s="88"/>
      <c r="C4" s="88"/>
      <c r="D4" s="88"/>
    </row>
    <row r="5" spans="1:13" x14ac:dyDescent="0.2">
      <c r="A5" s="88"/>
      <c r="B5" s="88"/>
      <c r="C5" s="88"/>
      <c r="D5" s="88"/>
      <c r="J5" s="87" t="s">
        <v>110</v>
      </c>
      <c r="K5" s="88"/>
      <c r="L5" s="119">
        <v>44847.448149463962</v>
      </c>
    </row>
    <row r="6" spans="1:13" ht="13.15" customHeight="1" x14ac:dyDescent="0.2">
      <c r="A6" s="117" t="s">
        <v>111</v>
      </c>
      <c r="B6" s="88"/>
      <c r="C6" s="88"/>
      <c r="J6" s="88"/>
      <c r="K6" s="88"/>
      <c r="L6" s="88"/>
    </row>
    <row r="7" spans="1:13" x14ac:dyDescent="0.2">
      <c r="A7" s="88"/>
      <c r="B7" s="88"/>
      <c r="C7" s="88"/>
    </row>
    <row r="9" spans="1:13" ht="34.15" customHeight="1" x14ac:dyDescent="0.2">
      <c r="F9" s="41" t="s">
        <v>112</v>
      </c>
    </row>
    <row r="11" spans="1:13" ht="13.15" customHeight="1" x14ac:dyDescent="0.2">
      <c r="A11" s="42" t="s">
        <v>113</v>
      </c>
      <c r="B11" s="42" t="s">
        <v>43</v>
      </c>
      <c r="C11" s="113" t="s">
        <v>44</v>
      </c>
      <c r="D11" s="114"/>
      <c r="E11" s="114"/>
      <c r="F11" s="114"/>
      <c r="G11" s="114"/>
      <c r="H11" s="43" t="s">
        <v>114</v>
      </c>
      <c r="I11" s="115" t="s">
        <v>115</v>
      </c>
      <c r="J11" s="114"/>
      <c r="K11" s="115" t="s">
        <v>116</v>
      </c>
      <c r="L11" s="114"/>
      <c r="M11" s="114"/>
    </row>
    <row r="12" spans="1:13" ht="13.15" customHeight="1" x14ac:dyDescent="0.2">
      <c r="A12" s="44" t="s">
        <v>117</v>
      </c>
      <c r="B12" s="45" t="s">
        <v>118</v>
      </c>
      <c r="C12" s="107" t="s">
        <v>107</v>
      </c>
      <c r="D12" s="108"/>
      <c r="E12" s="108"/>
      <c r="F12" s="108"/>
      <c r="G12" s="108"/>
      <c r="H12" s="46">
        <v>1236094.9990040001</v>
      </c>
      <c r="I12" s="109">
        <v>1236094.9990040001</v>
      </c>
      <c r="J12" s="108"/>
      <c r="K12" s="109">
        <v>1236094.9990040001</v>
      </c>
      <c r="L12" s="108"/>
      <c r="M12" s="108"/>
    </row>
    <row r="13" spans="1:13" ht="13.15" customHeight="1" x14ac:dyDescent="0.2">
      <c r="A13" s="65" t="s">
        <v>119</v>
      </c>
      <c r="B13" s="66" t="s">
        <v>252</v>
      </c>
      <c r="C13" s="110" t="s">
        <v>120</v>
      </c>
      <c r="D13" s="111"/>
      <c r="E13" s="111"/>
      <c r="F13" s="111"/>
      <c r="G13" s="111"/>
      <c r="H13" s="67">
        <v>1236094.9990040001</v>
      </c>
      <c r="I13" s="112">
        <v>1236094.9990040001</v>
      </c>
      <c r="J13" s="111"/>
      <c r="K13" s="112">
        <v>1236094.9990040001</v>
      </c>
      <c r="L13" s="111"/>
      <c r="M13" s="111"/>
    </row>
    <row r="14" spans="1:13" ht="13.15" customHeight="1" x14ac:dyDescent="0.2">
      <c r="A14" s="68" t="s">
        <v>121</v>
      </c>
      <c r="B14" s="69" t="s">
        <v>253</v>
      </c>
      <c r="C14" s="102" t="s">
        <v>122</v>
      </c>
      <c r="D14" s="103"/>
      <c r="E14" s="103"/>
      <c r="F14" s="103"/>
      <c r="G14" s="103"/>
      <c r="H14" s="70">
        <v>1236094.9990040001</v>
      </c>
      <c r="I14" s="104">
        <v>1236094.9990040001</v>
      </c>
      <c r="J14" s="103"/>
      <c r="K14" s="104">
        <v>1236094.9990040001</v>
      </c>
      <c r="L14" s="103"/>
      <c r="M14" s="103"/>
    </row>
    <row r="15" spans="1:13" ht="13.15" customHeight="1" x14ac:dyDescent="0.2">
      <c r="A15" s="62" t="s">
        <v>123</v>
      </c>
      <c r="B15" s="63" t="s">
        <v>254</v>
      </c>
      <c r="C15" s="105" t="s">
        <v>107</v>
      </c>
      <c r="D15" s="116"/>
      <c r="E15" s="116"/>
      <c r="F15" s="116"/>
      <c r="G15" s="116"/>
      <c r="H15" s="64">
        <v>1236094.9990040001</v>
      </c>
      <c r="I15" s="106">
        <v>1236094.9990040001</v>
      </c>
      <c r="J15" s="116"/>
      <c r="K15" s="106">
        <v>1236094.9990040001</v>
      </c>
      <c r="L15" s="116"/>
      <c r="M15" s="116"/>
    </row>
    <row r="16" spans="1:13" ht="13.15" customHeight="1" x14ac:dyDescent="0.2">
      <c r="A16" s="50" t="s">
        <v>124</v>
      </c>
      <c r="B16" s="51" t="s">
        <v>255</v>
      </c>
      <c r="C16" s="90" t="s">
        <v>125</v>
      </c>
      <c r="D16" s="91"/>
      <c r="E16" s="91"/>
      <c r="F16" s="91"/>
      <c r="G16" s="91"/>
      <c r="H16" s="52">
        <v>0</v>
      </c>
      <c r="I16" s="92">
        <v>0</v>
      </c>
      <c r="J16" s="91"/>
      <c r="K16" s="92">
        <v>0</v>
      </c>
      <c r="L16" s="91"/>
      <c r="M16" s="91"/>
    </row>
    <row r="17" spans="1:13" ht="13.15" customHeight="1" x14ac:dyDescent="0.2">
      <c r="A17" s="47" t="s">
        <v>126</v>
      </c>
      <c r="B17" s="48" t="s">
        <v>256</v>
      </c>
      <c r="C17" s="87" t="s">
        <v>127</v>
      </c>
      <c r="D17" s="88"/>
      <c r="E17" s="88"/>
      <c r="F17" s="88"/>
      <c r="G17" s="88"/>
      <c r="H17" s="49">
        <v>0</v>
      </c>
      <c r="I17" s="89">
        <v>0</v>
      </c>
      <c r="J17" s="88"/>
      <c r="K17" s="89">
        <v>0</v>
      </c>
      <c r="L17" s="88"/>
      <c r="M17" s="88"/>
    </row>
    <row r="18" spans="1:13" ht="13.15" customHeight="1" x14ac:dyDescent="0.2">
      <c r="A18" s="50" t="s">
        <v>124</v>
      </c>
      <c r="B18" s="51" t="s">
        <v>257</v>
      </c>
      <c r="C18" s="90" t="s">
        <v>128</v>
      </c>
      <c r="D18" s="91"/>
      <c r="E18" s="91"/>
      <c r="F18" s="91"/>
      <c r="G18" s="91"/>
      <c r="H18" s="52">
        <v>0</v>
      </c>
      <c r="I18" s="92">
        <v>0</v>
      </c>
      <c r="J18" s="91"/>
      <c r="K18" s="92">
        <v>0</v>
      </c>
      <c r="L18" s="91"/>
      <c r="M18" s="91"/>
    </row>
    <row r="19" spans="1:13" ht="13.15" customHeight="1" x14ac:dyDescent="0.2">
      <c r="A19" s="47" t="s">
        <v>129</v>
      </c>
      <c r="B19" s="48" t="s">
        <v>258</v>
      </c>
      <c r="C19" s="87" t="s">
        <v>130</v>
      </c>
      <c r="D19" s="88"/>
      <c r="E19" s="88"/>
      <c r="F19" s="88"/>
      <c r="G19" s="88"/>
      <c r="H19" s="49">
        <v>0</v>
      </c>
      <c r="I19" s="89">
        <v>0</v>
      </c>
      <c r="J19" s="88"/>
      <c r="K19" s="89">
        <v>0</v>
      </c>
      <c r="L19" s="88"/>
      <c r="M19" s="88"/>
    </row>
    <row r="20" spans="1:13" ht="13.15" customHeight="1" x14ac:dyDescent="0.2">
      <c r="A20" s="50" t="s">
        <v>124</v>
      </c>
      <c r="B20" s="51" t="s">
        <v>259</v>
      </c>
      <c r="C20" s="90" t="s">
        <v>131</v>
      </c>
      <c r="D20" s="91"/>
      <c r="E20" s="91"/>
      <c r="F20" s="91"/>
      <c r="G20" s="91"/>
      <c r="H20" s="52">
        <v>0</v>
      </c>
      <c r="I20" s="92">
        <v>0</v>
      </c>
      <c r="J20" s="91"/>
      <c r="K20" s="92">
        <v>0</v>
      </c>
      <c r="L20" s="91"/>
      <c r="M20" s="91"/>
    </row>
    <row r="21" spans="1:13" ht="13.15" customHeight="1" x14ac:dyDescent="0.2">
      <c r="A21" s="47" t="s">
        <v>132</v>
      </c>
      <c r="B21" s="48" t="s">
        <v>260</v>
      </c>
      <c r="C21" s="87" t="s">
        <v>133</v>
      </c>
      <c r="D21" s="88"/>
      <c r="E21" s="88"/>
      <c r="F21" s="88"/>
      <c r="G21" s="88"/>
      <c r="H21" s="49">
        <v>0</v>
      </c>
      <c r="I21" s="89">
        <v>0</v>
      </c>
      <c r="J21" s="88"/>
      <c r="K21" s="89">
        <v>0</v>
      </c>
      <c r="L21" s="88"/>
      <c r="M21" s="88"/>
    </row>
    <row r="22" spans="1:13" ht="13.15" customHeight="1" x14ac:dyDescent="0.2">
      <c r="A22" s="47" t="s">
        <v>134</v>
      </c>
      <c r="B22" s="48" t="s">
        <v>256</v>
      </c>
      <c r="C22" s="87" t="s">
        <v>127</v>
      </c>
      <c r="D22" s="88"/>
      <c r="E22" s="88"/>
      <c r="F22" s="88"/>
      <c r="G22" s="88"/>
      <c r="H22" s="49">
        <v>0</v>
      </c>
      <c r="I22" s="89">
        <v>0</v>
      </c>
      <c r="J22" s="88"/>
      <c r="K22" s="89">
        <v>0</v>
      </c>
      <c r="L22" s="88"/>
      <c r="M22" s="88"/>
    </row>
    <row r="23" spans="1:13" ht="13.15" customHeight="1" x14ac:dyDescent="0.2">
      <c r="A23" s="50" t="s">
        <v>124</v>
      </c>
      <c r="B23" s="51" t="s">
        <v>261</v>
      </c>
      <c r="C23" s="90" t="s">
        <v>135</v>
      </c>
      <c r="D23" s="91"/>
      <c r="E23" s="91"/>
      <c r="F23" s="91"/>
      <c r="G23" s="91"/>
      <c r="H23" s="52">
        <v>0</v>
      </c>
      <c r="I23" s="92">
        <v>0</v>
      </c>
      <c r="J23" s="91"/>
      <c r="K23" s="92">
        <v>0</v>
      </c>
      <c r="L23" s="91"/>
      <c r="M23" s="91"/>
    </row>
    <row r="24" spans="1:13" ht="13.15" customHeight="1" x14ac:dyDescent="0.2">
      <c r="A24" s="47" t="s">
        <v>136</v>
      </c>
      <c r="B24" s="48" t="s">
        <v>262</v>
      </c>
      <c r="C24" s="87" t="s">
        <v>137</v>
      </c>
      <c r="D24" s="88"/>
      <c r="E24" s="88"/>
      <c r="F24" s="88"/>
      <c r="G24" s="88"/>
      <c r="H24" s="49">
        <v>0</v>
      </c>
      <c r="I24" s="89">
        <v>0</v>
      </c>
      <c r="J24" s="88"/>
      <c r="K24" s="89">
        <v>0</v>
      </c>
      <c r="L24" s="88"/>
      <c r="M24" s="88"/>
    </row>
    <row r="25" spans="1:13" ht="13.15" customHeight="1" x14ac:dyDescent="0.2">
      <c r="A25" s="50" t="s">
        <v>124</v>
      </c>
      <c r="B25" s="51" t="s">
        <v>263</v>
      </c>
      <c r="C25" s="90" t="s">
        <v>138</v>
      </c>
      <c r="D25" s="91"/>
      <c r="E25" s="91"/>
      <c r="F25" s="91"/>
      <c r="G25" s="91"/>
      <c r="H25" s="52">
        <v>0</v>
      </c>
      <c r="I25" s="92">
        <v>0</v>
      </c>
      <c r="J25" s="91"/>
      <c r="K25" s="92">
        <v>0</v>
      </c>
      <c r="L25" s="91"/>
      <c r="M25" s="91"/>
    </row>
    <row r="26" spans="1:13" ht="13.15" customHeight="1" x14ac:dyDescent="0.2">
      <c r="A26" s="47" t="s">
        <v>139</v>
      </c>
      <c r="B26" s="48" t="s">
        <v>256</v>
      </c>
      <c r="C26" s="87" t="s">
        <v>140</v>
      </c>
      <c r="D26" s="88"/>
      <c r="E26" s="88"/>
      <c r="F26" s="88"/>
      <c r="G26" s="88"/>
      <c r="H26" s="49">
        <v>0</v>
      </c>
      <c r="I26" s="89">
        <v>0</v>
      </c>
      <c r="J26" s="88"/>
      <c r="K26" s="89">
        <v>0</v>
      </c>
      <c r="L26" s="88"/>
      <c r="M26" s="88"/>
    </row>
    <row r="27" spans="1:13" ht="22.5" x14ac:dyDescent="0.2">
      <c r="A27" s="56" t="s">
        <v>141</v>
      </c>
      <c r="B27" s="57" t="s">
        <v>142</v>
      </c>
      <c r="C27" s="99" t="s">
        <v>143</v>
      </c>
      <c r="D27" s="100"/>
      <c r="E27" s="100"/>
      <c r="F27" s="100"/>
      <c r="G27" s="100"/>
      <c r="H27" s="58">
        <v>1236094.9990040001</v>
      </c>
      <c r="I27" s="101">
        <v>1236094.9990040001</v>
      </c>
      <c r="J27" s="100"/>
      <c r="K27" s="101">
        <v>1236094.9990040001</v>
      </c>
      <c r="L27" s="100"/>
      <c r="M27" s="100"/>
    </row>
    <row r="28" spans="1:13" ht="13.15" customHeight="1" x14ac:dyDescent="0.2">
      <c r="A28" s="59" t="s">
        <v>144</v>
      </c>
      <c r="B28" s="60" t="s">
        <v>264</v>
      </c>
      <c r="C28" s="96" t="s">
        <v>145</v>
      </c>
      <c r="D28" s="97"/>
      <c r="E28" s="97"/>
      <c r="F28" s="97"/>
      <c r="G28" s="97"/>
      <c r="H28" s="61">
        <v>1189994.9990040001</v>
      </c>
      <c r="I28" s="98">
        <v>1189994.9990040001</v>
      </c>
      <c r="J28" s="97"/>
      <c r="K28" s="98">
        <v>1189994.9990040001</v>
      </c>
      <c r="L28" s="97"/>
      <c r="M28" s="97"/>
    </row>
    <row r="29" spans="1:13" ht="13.15" customHeight="1" x14ac:dyDescent="0.2">
      <c r="A29" s="53" t="s">
        <v>146</v>
      </c>
      <c r="B29" s="54" t="s">
        <v>147</v>
      </c>
      <c r="C29" s="93" t="s">
        <v>148</v>
      </c>
      <c r="D29" s="94"/>
      <c r="E29" s="94"/>
      <c r="F29" s="94"/>
      <c r="G29" s="94"/>
      <c r="H29" s="55">
        <v>1189994.9990040001</v>
      </c>
      <c r="I29" s="95">
        <v>1189994.9990040001</v>
      </c>
      <c r="J29" s="94"/>
      <c r="K29" s="95">
        <v>1189994.9990040001</v>
      </c>
      <c r="L29" s="94"/>
      <c r="M29" s="94"/>
    </row>
    <row r="30" spans="1:13" ht="13.15" customHeight="1" x14ac:dyDescent="0.2">
      <c r="A30" s="50" t="s">
        <v>124</v>
      </c>
      <c r="B30" s="51" t="s">
        <v>265</v>
      </c>
      <c r="C30" s="90" t="s">
        <v>149</v>
      </c>
      <c r="D30" s="91"/>
      <c r="E30" s="91"/>
      <c r="F30" s="91"/>
      <c r="G30" s="91"/>
      <c r="H30" s="52">
        <v>1189994.9990040001</v>
      </c>
      <c r="I30" s="92">
        <v>1189994.9990040001</v>
      </c>
      <c r="J30" s="91"/>
      <c r="K30" s="92">
        <v>1189994.9990040001</v>
      </c>
      <c r="L30" s="91"/>
      <c r="M30" s="91"/>
    </row>
    <row r="31" spans="1:13" ht="13.15" customHeight="1" x14ac:dyDescent="0.2">
      <c r="A31" s="47" t="s">
        <v>150</v>
      </c>
      <c r="B31" s="48" t="s">
        <v>260</v>
      </c>
      <c r="C31" s="87" t="s">
        <v>133</v>
      </c>
      <c r="D31" s="88"/>
      <c r="E31" s="88"/>
      <c r="F31" s="88"/>
      <c r="G31" s="88"/>
      <c r="H31" s="49">
        <v>1189994.9990040001</v>
      </c>
      <c r="I31" s="89">
        <v>1189994.9990040001</v>
      </c>
      <c r="J31" s="88"/>
      <c r="K31" s="89">
        <v>1189994.9990040001</v>
      </c>
      <c r="L31" s="88"/>
      <c r="M31" s="88"/>
    </row>
    <row r="32" spans="1:13" ht="13.15" customHeight="1" x14ac:dyDescent="0.2">
      <c r="A32" s="59" t="s">
        <v>144</v>
      </c>
      <c r="B32" s="60" t="s">
        <v>266</v>
      </c>
      <c r="C32" s="96" t="s">
        <v>151</v>
      </c>
      <c r="D32" s="97"/>
      <c r="E32" s="97"/>
      <c r="F32" s="97"/>
      <c r="G32" s="97"/>
      <c r="H32" s="61">
        <v>46100</v>
      </c>
      <c r="I32" s="98">
        <v>46100</v>
      </c>
      <c r="J32" s="97"/>
      <c r="K32" s="98">
        <v>46100</v>
      </c>
      <c r="L32" s="97"/>
      <c r="M32" s="97"/>
    </row>
    <row r="33" spans="1:13" ht="13.15" customHeight="1" x14ac:dyDescent="0.2">
      <c r="A33" s="53" t="s">
        <v>146</v>
      </c>
      <c r="B33" s="54" t="s">
        <v>152</v>
      </c>
      <c r="C33" s="93" t="s">
        <v>153</v>
      </c>
      <c r="D33" s="94"/>
      <c r="E33" s="94"/>
      <c r="F33" s="94"/>
      <c r="G33" s="94"/>
      <c r="H33" s="55">
        <v>6100</v>
      </c>
      <c r="I33" s="95">
        <v>6100</v>
      </c>
      <c r="J33" s="94"/>
      <c r="K33" s="95">
        <v>6100</v>
      </c>
      <c r="L33" s="94"/>
      <c r="M33" s="94"/>
    </row>
    <row r="34" spans="1:13" ht="13.15" customHeight="1" x14ac:dyDescent="0.2">
      <c r="A34" s="50" t="s">
        <v>124</v>
      </c>
      <c r="B34" s="51" t="s">
        <v>267</v>
      </c>
      <c r="C34" s="90" t="s">
        <v>154</v>
      </c>
      <c r="D34" s="91"/>
      <c r="E34" s="91"/>
      <c r="F34" s="91"/>
      <c r="G34" s="91"/>
      <c r="H34" s="52">
        <v>6100</v>
      </c>
      <c r="I34" s="92">
        <v>6100</v>
      </c>
      <c r="J34" s="91"/>
      <c r="K34" s="92">
        <v>6100</v>
      </c>
      <c r="L34" s="91"/>
      <c r="M34" s="91"/>
    </row>
    <row r="35" spans="1:13" ht="13.15" customHeight="1" x14ac:dyDescent="0.2">
      <c r="A35" s="47" t="s">
        <v>155</v>
      </c>
      <c r="B35" s="48" t="s">
        <v>268</v>
      </c>
      <c r="C35" s="87" t="s">
        <v>156</v>
      </c>
      <c r="D35" s="88"/>
      <c r="E35" s="88"/>
      <c r="F35" s="88"/>
      <c r="G35" s="88"/>
      <c r="H35" s="49">
        <v>6100</v>
      </c>
      <c r="I35" s="89">
        <v>6100</v>
      </c>
      <c r="J35" s="88"/>
      <c r="K35" s="89">
        <v>6100</v>
      </c>
      <c r="L35" s="88"/>
      <c r="M35" s="88"/>
    </row>
    <row r="36" spans="1:13" ht="13.15" customHeight="1" x14ac:dyDescent="0.2">
      <c r="A36" s="53" t="s">
        <v>146</v>
      </c>
      <c r="B36" s="54" t="s">
        <v>157</v>
      </c>
      <c r="C36" s="93" t="s">
        <v>158</v>
      </c>
      <c r="D36" s="94"/>
      <c r="E36" s="94"/>
      <c r="F36" s="94"/>
      <c r="G36" s="94"/>
      <c r="H36" s="55">
        <v>40000</v>
      </c>
      <c r="I36" s="95">
        <v>40000</v>
      </c>
      <c r="J36" s="94"/>
      <c r="K36" s="95">
        <v>40000</v>
      </c>
      <c r="L36" s="94"/>
      <c r="M36" s="94"/>
    </row>
    <row r="37" spans="1:13" ht="13.15" customHeight="1" x14ac:dyDescent="0.2">
      <c r="A37" s="50" t="s">
        <v>124</v>
      </c>
      <c r="B37" s="51" t="s">
        <v>269</v>
      </c>
      <c r="C37" s="90" t="s">
        <v>159</v>
      </c>
      <c r="D37" s="91"/>
      <c r="E37" s="91"/>
      <c r="F37" s="91"/>
      <c r="G37" s="91"/>
      <c r="H37" s="52">
        <v>40000</v>
      </c>
      <c r="I37" s="92">
        <v>40000</v>
      </c>
      <c r="J37" s="91"/>
      <c r="K37" s="92">
        <v>40000</v>
      </c>
      <c r="L37" s="91"/>
      <c r="M37" s="91"/>
    </row>
    <row r="38" spans="1:13" ht="13.15" customHeight="1" x14ac:dyDescent="0.2">
      <c r="A38" s="47" t="s">
        <v>160</v>
      </c>
      <c r="B38" s="48" t="s">
        <v>270</v>
      </c>
      <c r="C38" s="87" t="s">
        <v>161</v>
      </c>
      <c r="D38" s="88"/>
      <c r="E38" s="88"/>
      <c r="F38" s="88"/>
      <c r="G38" s="88"/>
      <c r="H38" s="49">
        <v>0</v>
      </c>
      <c r="I38" s="89">
        <v>0</v>
      </c>
      <c r="J38" s="88"/>
      <c r="K38" s="89">
        <v>0</v>
      </c>
      <c r="L38" s="88"/>
      <c r="M38" s="88"/>
    </row>
    <row r="39" spans="1:13" ht="13.15" customHeight="1" x14ac:dyDescent="0.2">
      <c r="A39" s="47" t="s">
        <v>162</v>
      </c>
      <c r="B39" s="48" t="s">
        <v>271</v>
      </c>
      <c r="C39" s="87" t="s">
        <v>163</v>
      </c>
      <c r="D39" s="88"/>
      <c r="E39" s="88"/>
      <c r="F39" s="88"/>
      <c r="G39" s="88"/>
      <c r="H39" s="49">
        <v>40000</v>
      </c>
      <c r="I39" s="89">
        <v>40000</v>
      </c>
      <c r="J39" s="88"/>
      <c r="K39" s="89">
        <v>40000</v>
      </c>
      <c r="L39" s="88"/>
      <c r="M39" s="88"/>
    </row>
    <row r="41" spans="1:13" ht="13.15" customHeight="1" x14ac:dyDescent="0.2">
      <c r="A41" s="42" t="s">
        <v>113</v>
      </c>
      <c r="B41" s="42" t="s">
        <v>43</v>
      </c>
      <c r="C41" s="113" t="s">
        <v>44</v>
      </c>
      <c r="D41" s="114"/>
      <c r="E41" s="114"/>
      <c r="F41" s="114"/>
      <c r="G41" s="114"/>
      <c r="H41" s="43" t="s">
        <v>114</v>
      </c>
      <c r="I41" s="115" t="s">
        <v>115</v>
      </c>
      <c r="J41" s="114"/>
      <c r="K41" s="115" t="s">
        <v>116</v>
      </c>
      <c r="L41" s="114"/>
      <c r="M41" s="114"/>
    </row>
    <row r="42" spans="1:13" ht="13.15" customHeight="1" x14ac:dyDescent="0.2">
      <c r="A42" s="44" t="s">
        <v>117</v>
      </c>
      <c r="B42" s="45" t="s">
        <v>118</v>
      </c>
      <c r="C42" s="107" t="s">
        <v>107</v>
      </c>
      <c r="D42" s="108"/>
      <c r="E42" s="108"/>
      <c r="F42" s="108"/>
      <c r="G42" s="108"/>
      <c r="H42" s="46">
        <v>1373097.991897</v>
      </c>
      <c r="I42" s="109">
        <v>1373097.991897</v>
      </c>
      <c r="J42" s="108"/>
      <c r="K42" s="109">
        <v>1373097.991897</v>
      </c>
      <c r="L42" s="108"/>
      <c r="M42" s="108"/>
    </row>
    <row r="43" spans="1:13" ht="13.15" customHeight="1" x14ac:dyDescent="0.2">
      <c r="A43" s="65" t="s">
        <v>119</v>
      </c>
      <c r="B43" s="66" t="s">
        <v>252</v>
      </c>
      <c r="C43" s="110" t="s">
        <v>120</v>
      </c>
      <c r="D43" s="111"/>
      <c r="E43" s="111"/>
      <c r="F43" s="111"/>
      <c r="G43" s="111"/>
      <c r="H43" s="67">
        <v>1373097.991897</v>
      </c>
      <c r="I43" s="112">
        <v>1373097.991897</v>
      </c>
      <c r="J43" s="111"/>
      <c r="K43" s="112">
        <v>1373097.991897</v>
      </c>
      <c r="L43" s="111"/>
      <c r="M43" s="111"/>
    </row>
    <row r="44" spans="1:13" ht="13.15" customHeight="1" x14ac:dyDescent="0.2">
      <c r="A44" s="68" t="s">
        <v>121</v>
      </c>
      <c r="B44" s="69" t="s">
        <v>253</v>
      </c>
      <c r="C44" s="102" t="s">
        <v>122</v>
      </c>
      <c r="D44" s="103"/>
      <c r="E44" s="103"/>
      <c r="F44" s="103"/>
      <c r="G44" s="103"/>
      <c r="H44" s="70">
        <v>1373097.991897</v>
      </c>
      <c r="I44" s="104">
        <v>1373097.991897</v>
      </c>
      <c r="J44" s="103"/>
      <c r="K44" s="104">
        <v>1373097.991897</v>
      </c>
      <c r="L44" s="103"/>
      <c r="M44" s="103"/>
    </row>
    <row r="45" spans="1:13" ht="13.15" customHeight="1" x14ac:dyDescent="0.2">
      <c r="A45" s="62" t="s">
        <v>123</v>
      </c>
      <c r="B45" s="63" t="s">
        <v>254</v>
      </c>
      <c r="C45" s="105" t="s">
        <v>107</v>
      </c>
      <c r="D45" s="105"/>
      <c r="E45" s="105"/>
      <c r="F45" s="105"/>
      <c r="G45" s="105"/>
      <c r="H45" s="64">
        <v>1373097.991897</v>
      </c>
      <c r="I45" s="106">
        <v>1373097.991897</v>
      </c>
      <c r="J45" s="106"/>
      <c r="K45" s="106">
        <v>1373097.991897</v>
      </c>
      <c r="L45" s="106"/>
      <c r="M45" s="106"/>
    </row>
    <row r="46" spans="1:13" ht="22.5" x14ac:dyDescent="0.2">
      <c r="A46" s="56" t="s">
        <v>141</v>
      </c>
      <c r="B46" s="57" t="s">
        <v>142</v>
      </c>
      <c r="C46" s="99" t="s">
        <v>143</v>
      </c>
      <c r="D46" s="100"/>
      <c r="E46" s="100"/>
      <c r="F46" s="100"/>
      <c r="G46" s="100"/>
      <c r="H46" s="58">
        <v>1373097.991897</v>
      </c>
      <c r="I46" s="101">
        <v>1373097.991897</v>
      </c>
      <c r="J46" s="100"/>
      <c r="K46" s="101">
        <v>1373097.991897</v>
      </c>
      <c r="L46" s="100"/>
      <c r="M46" s="100"/>
    </row>
    <row r="47" spans="1:13" ht="13.15" customHeight="1" x14ac:dyDescent="0.2">
      <c r="A47" s="59" t="s">
        <v>144</v>
      </c>
      <c r="B47" s="60" t="s">
        <v>264</v>
      </c>
      <c r="C47" s="96" t="s">
        <v>145</v>
      </c>
      <c r="D47" s="97"/>
      <c r="E47" s="97"/>
      <c r="F47" s="97"/>
      <c r="G47" s="97"/>
      <c r="H47" s="61">
        <v>1324043.994953</v>
      </c>
      <c r="I47" s="98">
        <v>1324043.994953</v>
      </c>
      <c r="J47" s="97"/>
      <c r="K47" s="98">
        <v>1324043.994953</v>
      </c>
      <c r="L47" s="97"/>
      <c r="M47" s="97"/>
    </row>
    <row r="48" spans="1:13" ht="13.15" customHeight="1" x14ac:dyDescent="0.2">
      <c r="A48" s="53" t="s">
        <v>146</v>
      </c>
      <c r="B48" s="54" t="s">
        <v>147</v>
      </c>
      <c r="C48" s="93" t="s">
        <v>148</v>
      </c>
      <c r="D48" s="94"/>
      <c r="E48" s="94"/>
      <c r="F48" s="94"/>
      <c r="G48" s="94"/>
      <c r="H48" s="55">
        <v>1288872.9962150001</v>
      </c>
      <c r="I48" s="95">
        <v>1288872.9962150001</v>
      </c>
      <c r="J48" s="94"/>
      <c r="K48" s="95">
        <v>1288872.9962150001</v>
      </c>
      <c r="L48" s="94"/>
      <c r="M48" s="94"/>
    </row>
    <row r="49" spans="1:13" ht="13.15" customHeight="1" x14ac:dyDescent="0.2">
      <c r="A49" s="50" t="s">
        <v>124</v>
      </c>
      <c r="B49" s="51" t="s">
        <v>272</v>
      </c>
      <c r="C49" s="90" t="s">
        <v>164</v>
      </c>
      <c r="D49" s="91"/>
      <c r="E49" s="91"/>
      <c r="F49" s="91"/>
      <c r="G49" s="91"/>
      <c r="H49" s="52">
        <v>98877.995884000004</v>
      </c>
      <c r="I49" s="92">
        <v>98877.995884000004</v>
      </c>
      <c r="J49" s="91"/>
      <c r="K49" s="92">
        <v>98877.995884000004</v>
      </c>
      <c r="L49" s="91"/>
      <c r="M49" s="91"/>
    </row>
    <row r="50" spans="1:13" ht="13.15" customHeight="1" x14ac:dyDescent="0.2">
      <c r="A50" s="47" t="s">
        <v>165</v>
      </c>
      <c r="B50" s="48" t="s">
        <v>273</v>
      </c>
      <c r="C50" s="87" t="s">
        <v>166</v>
      </c>
      <c r="D50" s="88"/>
      <c r="E50" s="88"/>
      <c r="F50" s="88"/>
      <c r="G50" s="88"/>
      <c r="H50" s="49">
        <v>36900</v>
      </c>
      <c r="I50" s="89">
        <v>36900</v>
      </c>
      <c r="J50" s="88"/>
      <c r="K50" s="89">
        <v>36900</v>
      </c>
      <c r="L50" s="88"/>
      <c r="M50" s="88"/>
    </row>
    <row r="51" spans="1:13" ht="13.15" customHeight="1" x14ac:dyDescent="0.2">
      <c r="A51" s="47" t="s">
        <v>167</v>
      </c>
      <c r="B51" s="48" t="s">
        <v>274</v>
      </c>
      <c r="C51" s="87" t="s">
        <v>168</v>
      </c>
      <c r="D51" s="88"/>
      <c r="E51" s="88"/>
      <c r="F51" s="88"/>
      <c r="G51" s="88"/>
      <c r="H51" s="49">
        <v>28929.999336000001</v>
      </c>
      <c r="I51" s="89">
        <v>28929.999336000001</v>
      </c>
      <c r="J51" s="88"/>
      <c r="K51" s="89">
        <v>28929.999336000001</v>
      </c>
      <c r="L51" s="88"/>
      <c r="M51" s="88"/>
    </row>
    <row r="52" spans="1:13" ht="13.15" customHeight="1" x14ac:dyDescent="0.2">
      <c r="A52" s="47" t="s">
        <v>169</v>
      </c>
      <c r="B52" s="48" t="s">
        <v>275</v>
      </c>
      <c r="C52" s="87" t="s">
        <v>170</v>
      </c>
      <c r="D52" s="88"/>
      <c r="E52" s="88"/>
      <c r="F52" s="88"/>
      <c r="G52" s="88"/>
      <c r="H52" s="49">
        <v>28669.999336000001</v>
      </c>
      <c r="I52" s="89">
        <v>28669.999336000001</v>
      </c>
      <c r="J52" s="88"/>
      <c r="K52" s="89">
        <v>28669.999336000001</v>
      </c>
      <c r="L52" s="88"/>
      <c r="M52" s="88"/>
    </row>
    <row r="53" spans="1:13" ht="13.15" customHeight="1" x14ac:dyDescent="0.2">
      <c r="A53" s="47" t="s">
        <v>171</v>
      </c>
      <c r="B53" s="48" t="s">
        <v>276</v>
      </c>
      <c r="C53" s="87" t="s">
        <v>172</v>
      </c>
      <c r="D53" s="88"/>
      <c r="E53" s="88"/>
      <c r="F53" s="88"/>
      <c r="G53" s="88"/>
      <c r="H53" s="49">
        <v>663.99893799999995</v>
      </c>
      <c r="I53" s="89">
        <v>663.99893799999995</v>
      </c>
      <c r="J53" s="88"/>
      <c r="K53" s="89">
        <v>663.99893799999995</v>
      </c>
      <c r="L53" s="88"/>
      <c r="M53" s="88"/>
    </row>
    <row r="54" spans="1:13" ht="13.15" customHeight="1" x14ac:dyDescent="0.2">
      <c r="A54" s="47" t="s">
        <v>173</v>
      </c>
      <c r="B54" s="48" t="s">
        <v>277</v>
      </c>
      <c r="C54" s="87" t="s">
        <v>174</v>
      </c>
      <c r="D54" s="88"/>
      <c r="E54" s="88"/>
      <c r="F54" s="88"/>
      <c r="G54" s="88"/>
      <c r="H54" s="49">
        <v>2389.9993359999999</v>
      </c>
      <c r="I54" s="89">
        <v>2389.9993359999999</v>
      </c>
      <c r="J54" s="88"/>
      <c r="K54" s="89">
        <v>2389.9993359999999</v>
      </c>
      <c r="L54" s="88"/>
      <c r="M54" s="88"/>
    </row>
    <row r="55" spans="1:13" ht="13.15" customHeight="1" x14ac:dyDescent="0.2">
      <c r="A55" s="47" t="s">
        <v>175</v>
      </c>
      <c r="B55" s="48" t="s">
        <v>278</v>
      </c>
      <c r="C55" s="87" t="s">
        <v>176</v>
      </c>
      <c r="D55" s="88"/>
      <c r="E55" s="88"/>
      <c r="F55" s="88"/>
      <c r="G55" s="88"/>
      <c r="H55" s="49">
        <v>1323.998938</v>
      </c>
      <c r="I55" s="89">
        <v>1323.998938</v>
      </c>
      <c r="J55" s="88"/>
      <c r="K55" s="89">
        <v>1323.998938</v>
      </c>
      <c r="L55" s="88"/>
      <c r="M55" s="88"/>
    </row>
    <row r="56" spans="1:13" ht="13.15" customHeight="1" x14ac:dyDescent="0.2">
      <c r="A56" s="50" t="s">
        <v>124</v>
      </c>
      <c r="B56" s="51" t="s">
        <v>265</v>
      </c>
      <c r="C56" s="90" t="s">
        <v>149</v>
      </c>
      <c r="D56" s="91"/>
      <c r="E56" s="91"/>
      <c r="F56" s="91"/>
      <c r="G56" s="91"/>
      <c r="H56" s="52">
        <v>1189995.000331</v>
      </c>
      <c r="I56" s="92">
        <v>1189995.000331</v>
      </c>
      <c r="J56" s="91"/>
      <c r="K56" s="92">
        <v>1189995.000331</v>
      </c>
      <c r="L56" s="91"/>
      <c r="M56" s="91"/>
    </row>
    <row r="57" spans="1:13" ht="13.15" customHeight="1" x14ac:dyDescent="0.2">
      <c r="A57" s="47" t="s">
        <v>177</v>
      </c>
      <c r="B57" s="48" t="s">
        <v>279</v>
      </c>
      <c r="C57" s="87" t="s">
        <v>178</v>
      </c>
      <c r="D57" s="88"/>
      <c r="E57" s="88"/>
      <c r="F57" s="88"/>
      <c r="G57" s="88"/>
      <c r="H57" s="49">
        <v>990000</v>
      </c>
      <c r="I57" s="89">
        <v>990000</v>
      </c>
      <c r="J57" s="88"/>
      <c r="K57" s="89">
        <v>990000</v>
      </c>
      <c r="L57" s="88"/>
      <c r="M57" s="88"/>
    </row>
    <row r="58" spans="1:13" ht="13.15" customHeight="1" x14ac:dyDescent="0.2">
      <c r="A58" s="47" t="s">
        <v>179</v>
      </c>
      <c r="B58" s="48" t="s">
        <v>280</v>
      </c>
      <c r="C58" s="87" t="s">
        <v>180</v>
      </c>
      <c r="D58" s="88"/>
      <c r="E58" s="88"/>
      <c r="F58" s="88"/>
      <c r="G58" s="88"/>
      <c r="H58" s="49">
        <v>44800</v>
      </c>
      <c r="I58" s="89">
        <v>44800</v>
      </c>
      <c r="J58" s="88"/>
      <c r="K58" s="89">
        <v>44800</v>
      </c>
      <c r="L58" s="88"/>
      <c r="M58" s="88"/>
    </row>
    <row r="59" spans="1:13" ht="13.15" customHeight="1" x14ac:dyDescent="0.2">
      <c r="A59" s="47" t="s">
        <v>181</v>
      </c>
      <c r="B59" s="48" t="s">
        <v>281</v>
      </c>
      <c r="C59" s="87" t="s">
        <v>182</v>
      </c>
      <c r="D59" s="88"/>
      <c r="E59" s="88"/>
      <c r="F59" s="88"/>
      <c r="G59" s="88"/>
      <c r="H59" s="49">
        <v>151000</v>
      </c>
      <c r="I59" s="89">
        <v>151000</v>
      </c>
      <c r="J59" s="88"/>
      <c r="K59" s="89">
        <v>151000</v>
      </c>
      <c r="L59" s="88"/>
      <c r="M59" s="88"/>
    </row>
    <row r="60" spans="1:13" ht="13.15" customHeight="1" x14ac:dyDescent="0.2">
      <c r="A60" s="47" t="s">
        <v>183</v>
      </c>
      <c r="B60" s="48" t="s">
        <v>273</v>
      </c>
      <c r="C60" s="87" t="s">
        <v>166</v>
      </c>
      <c r="D60" s="88"/>
      <c r="E60" s="88"/>
      <c r="F60" s="88"/>
      <c r="G60" s="88"/>
      <c r="H60" s="49">
        <v>0</v>
      </c>
      <c r="I60" s="89">
        <v>0</v>
      </c>
      <c r="J60" s="88"/>
      <c r="K60" s="89">
        <v>0</v>
      </c>
      <c r="L60" s="88"/>
      <c r="M60" s="88"/>
    </row>
    <row r="61" spans="1:13" ht="13.15" customHeight="1" x14ac:dyDescent="0.2">
      <c r="A61" s="47" t="s">
        <v>184</v>
      </c>
      <c r="B61" s="48" t="s">
        <v>273</v>
      </c>
      <c r="C61" s="87" t="s">
        <v>166</v>
      </c>
      <c r="D61" s="88"/>
      <c r="E61" s="88"/>
      <c r="F61" s="88"/>
      <c r="G61" s="88"/>
      <c r="H61" s="49">
        <v>1195.000331</v>
      </c>
      <c r="I61" s="89">
        <v>1195.000331</v>
      </c>
      <c r="J61" s="88"/>
      <c r="K61" s="89">
        <v>1195.000331</v>
      </c>
      <c r="L61" s="88"/>
      <c r="M61" s="88"/>
    </row>
    <row r="62" spans="1:13" ht="13.15" customHeight="1" x14ac:dyDescent="0.2">
      <c r="A62" s="47" t="s">
        <v>185</v>
      </c>
      <c r="B62" s="48" t="s">
        <v>275</v>
      </c>
      <c r="C62" s="87" t="s">
        <v>170</v>
      </c>
      <c r="D62" s="88"/>
      <c r="E62" s="88"/>
      <c r="F62" s="88"/>
      <c r="G62" s="88"/>
      <c r="H62" s="49">
        <v>0</v>
      </c>
      <c r="I62" s="89">
        <v>0</v>
      </c>
      <c r="J62" s="88"/>
      <c r="K62" s="89">
        <v>0</v>
      </c>
      <c r="L62" s="88"/>
      <c r="M62" s="88"/>
    </row>
    <row r="63" spans="1:13" ht="13.15" customHeight="1" x14ac:dyDescent="0.2">
      <c r="A63" s="47" t="s">
        <v>186</v>
      </c>
      <c r="B63" s="48" t="s">
        <v>275</v>
      </c>
      <c r="C63" s="87" t="s">
        <v>170</v>
      </c>
      <c r="D63" s="88"/>
      <c r="E63" s="88"/>
      <c r="F63" s="88"/>
      <c r="G63" s="88"/>
      <c r="H63" s="49">
        <v>0</v>
      </c>
      <c r="I63" s="89">
        <v>0</v>
      </c>
      <c r="J63" s="88"/>
      <c r="K63" s="89">
        <v>0</v>
      </c>
      <c r="L63" s="88"/>
      <c r="M63" s="88"/>
    </row>
    <row r="64" spans="1:13" ht="13.15" customHeight="1" x14ac:dyDescent="0.2">
      <c r="A64" s="47" t="s">
        <v>187</v>
      </c>
      <c r="B64" s="48" t="s">
        <v>276</v>
      </c>
      <c r="C64" s="87" t="s">
        <v>172</v>
      </c>
      <c r="D64" s="88"/>
      <c r="E64" s="88"/>
      <c r="F64" s="88"/>
      <c r="G64" s="88"/>
      <c r="H64" s="49">
        <v>0</v>
      </c>
      <c r="I64" s="89">
        <v>0</v>
      </c>
      <c r="J64" s="88"/>
      <c r="K64" s="89">
        <v>0</v>
      </c>
      <c r="L64" s="88"/>
      <c r="M64" s="88"/>
    </row>
    <row r="65" spans="1:13" ht="13.15" customHeight="1" x14ac:dyDescent="0.2">
      <c r="A65" s="47" t="s">
        <v>188</v>
      </c>
      <c r="B65" s="48" t="s">
        <v>276</v>
      </c>
      <c r="C65" s="87" t="s">
        <v>172</v>
      </c>
      <c r="D65" s="88"/>
      <c r="E65" s="88"/>
      <c r="F65" s="88"/>
      <c r="G65" s="88"/>
      <c r="H65" s="49">
        <v>0</v>
      </c>
      <c r="I65" s="89">
        <v>0</v>
      </c>
      <c r="J65" s="88"/>
      <c r="K65" s="89">
        <v>0</v>
      </c>
      <c r="L65" s="88"/>
      <c r="M65" s="88"/>
    </row>
    <row r="66" spans="1:13" ht="13.15" customHeight="1" x14ac:dyDescent="0.2">
      <c r="A66" s="47" t="s">
        <v>189</v>
      </c>
      <c r="B66" s="48" t="s">
        <v>277</v>
      </c>
      <c r="C66" s="87" t="s">
        <v>174</v>
      </c>
      <c r="D66" s="88"/>
      <c r="E66" s="88"/>
      <c r="F66" s="88"/>
      <c r="G66" s="88"/>
      <c r="H66" s="49">
        <v>3000</v>
      </c>
      <c r="I66" s="89">
        <v>3000</v>
      </c>
      <c r="J66" s="88"/>
      <c r="K66" s="89">
        <v>3000</v>
      </c>
      <c r="L66" s="88"/>
      <c r="M66" s="88"/>
    </row>
    <row r="67" spans="1:13" ht="13.15" customHeight="1" x14ac:dyDescent="0.2">
      <c r="A67" s="47" t="s">
        <v>190</v>
      </c>
      <c r="B67" s="48" t="s">
        <v>277</v>
      </c>
      <c r="C67" s="87" t="s">
        <v>174</v>
      </c>
      <c r="D67" s="88"/>
      <c r="E67" s="88"/>
      <c r="F67" s="88"/>
      <c r="G67" s="88"/>
      <c r="H67" s="49">
        <v>0</v>
      </c>
      <c r="I67" s="89">
        <v>0</v>
      </c>
      <c r="J67" s="88"/>
      <c r="K67" s="89">
        <v>0</v>
      </c>
      <c r="L67" s="88"/>
      <c r="M67" s="88"/>
    </row>
    <row r="68" spans="1:13" ht="13.15" customHeight="1" x14ac:dyDescent="0.2">
      <c r="A68" s="47" t="s">
        <v>191</v>
      </c>
      <c r="B68" s="48" t="s">
        <v>278</v>
      </c>
      <c r="C68" s="87" t="s">
        <v>176</v>
      </c>
      <c r="D68" s="88"/>
      <c r="E68" s="88"/>
      <c r="F68" s="88"/>
      <c r="G68" s="88"/>
      <c r="H68" s="49">
        <v>0</v>
      </c>
      <c r="I68" s="89">
        <v>0</v>
      </c>
      <c r="J68" s="88"/>
      <c r="K68" s="89">
        <v>0</v>
      </c>
      <c r="L68" s="88"/>
      <c r="M68" s="88"/>
    </row>
    <row r="69" spans="1:13" ht="13.15" customHeight="1" x14ac:dyDescent="0.2">
      <c r="A69" s="47" t="s">
        <v>192</v>
      </c>
      <c r="B69" s="48" t="s">
        <v>282</v>
      </c>
      <c r="C69" s="87" t="s">
        <v>193</v>
      </c>
      <c r="D69" s="88"/>
      <c r="E69" s="88"/>
      <c r="F69" s="88"/>
      <c r="G69" s="88"/>
      <c r="H69" s="49">
        <v>0</v>
      </c>
      <c r="I69" s="89">
        <v>0</v>
      </c>
      <c r="J69" s="88"/>
      <c r="K69" s="89">
        <v>0</v>
      </c>
      <c r="L69" s="88"/>
      <c r="M69" s="88"/>
    </row>
    <row r="70" spans="1:13" ht="13.15" customHeight="1" x14ac:dyDescent="0.2">
      <c r="A70" s="50" t="s">
        <v>124</v>
      </c>
      <c r="B70" s="51" t="s">
        <v>259</v>
      </c>
      <c r="C70" s="90" t="s">
        <v>131</v>
      </c>
      <c r="D70" s="91"/>
      <c r="E70" s="91"/>
      <c r="F70" s="91"/>
      <c r="G70" s="91"/>
      <c r="H70" s="52">
        <v>0</v>
      </c>
      <c r="I70" s="92">
        <v>0</v>
      </c>
      <c r="J70" s="91"/>
      <c r="K70" s="92">
        <v>0</v>
      </c>
      <c r="L70" s="91"/>
      <c r="M70" s="91"/>
    </row>
    <row r="71" spans="1:13" ht="13.15" customHeight="1" x14ac:dyDescent="0.2">
      <c r="A71" s="47" t="s">
        <v>194</v>
      </c>
      <c r="B71" s="48" t="s">
        <v>283</v>
      </c>
      <c r="C71" s="87" t="s">
        <v>195</v>
      </c>
      <c r="D71" s="88"/>
      <c r="E71" s="88"/>
      <c r="F71" s="88"/>
      <c r="G71" s="88"/>
      <c r="H71" s="49">
        <v>0</v>
      </c>
      <c r="I71" s="89">
        <v>0</v>
      </c>
      <c r="J71" s="88"/>
      <c r="K71" s="89">
        <v>0</v>
      </c>
      <c r="L71" s="88"/>
      <c r="M71" s="88"/>
    </row>
    <row r="72" spans="1:13" ht="13.15" customHeight="1" x14ac:dyDescent="0.2">
      <c r="A72" s="53" t="s">
        <v>146</v>
      </c>
      <c r="B72" s="54" t="s">
        <v>196</v>
      </c>
      <c r="C72" s="93" t="s">
        <v>197</v>
      </c>
      <c r="D72" s="94"/>
      <c r="E72" s="94"/>
      <c r="F72" s="94"/>
      <c r="G72" s="94"/>
      <c r="H72" s="55">
        <v>15262.999535000001</v>
      </c>
      <c r="I72" s="95">
        <v>15262.999535000001</v>
      </c>
      <c r="J72" s="94"/>
      <c r="K72" s="95">
        <v>15262.999535000001</v>
      </c>
      <c r="L72" s="94"/>
      <c r="M72" s="94"/>
    </row>
    <row r="73" spans="1:13" ht="13.15" customHeight="1" x14ac:dyDescent="0.2">
      <c r="A73" s="50" t="s">
        <v>124</v>
      </c>
      <c r="B73" s="51" t="s">
        <v>272</v>
      </c>
      <c r="C73" s="90" t="s">
        <v>164</v>
      </c>
      <c r="D73" s="91"/>
      <c r="E73" s="91"/>
      <c r="F73" s="91"/>
      <c r="G73" s="91"/>
      <c r="H73" s="52">
        <v>15262.999535000001</v>
      </c>
      <c r="I73" s="92">
        <v>15262.999535000001</v>
      </c>
      <c r="J73" s="91"/>
      <c r="K73" s="92">
        <v>15262.999535000001</v>
      </c>
      <c r="L73" s="91"/>
      <c r="M73" s="91"/>
    </row>
    <row r="74" spans="1:13" ht="13.15" customHeight="1" x14ac:dyDescent="0.2">
      <c r="A74" s="47" t="s">
        <v>198</v>
      </c>
      <c r="B74" s="48" t="s">
        <v>275</v>
      </c>
      <c r="C74" s="87" t="s">
        <v>170</v>
      </c>
      <c r="D74" s="88"/>
      <c r="E74" s="88"/>
      <c r="F74" s="88"/>
      <c r="G74" s="88"/>
      <c r="H74" s="49">
        <v>15262.999535000001</v>
      </c>
      <c r="I74" s="89">
        <v>15262.999535000001</v>
      </c>
      <c r="J74" s="88"/>
      <c r="K74" s="89">
        <v>15262.999535000001</v>
      </c>
      <c r="L74" s="88"/>
      <c r="M74" s="88"/>
    </row>
    <row r="75" spans="1:13" ht="20.45" customHeight="1" x14ac:dyDescent="0.2">
      <c r="A75" s="53" t="s">
        <v>199</v>
      </c>
      <c r="B75" s="54" t="s">
        <v>200</v>
      </c>
      <c r="C75" s="93" t="s">
        <v>201</v>
      </c>
      <c r="D75" s="94"/>
      <c r="E75" s="94"/>
      <c r="F75" s="94"/>
      <c r="G75" s="94"/>
      <c r="H75" s="55">
        <v>19907.999202999999</v>
      </c>
      <c r="I75" s="95">
        <v>19907.999202999999</v>
      </c>
      <c r="J75" s="94"/>
      <c r="K75" s="95">
        <v>19907.999202999999</v>
      </c>
      <c r="L75" s="94"/>
      <c r="M75" s="94"/>
    </row>
    <row r="76" spans="1:13" ht="13.15" customHeight="1" x14ac:dyDescent="0.2">
      <c r="A76" s="50" t="s">
        <v>124</v>
      </c>
      <c r="B76" s="51" t="s">
        <v>272</v>
      </c>
      <c r="C76" s="90" t="s">
        <v>164</v>
      </c>
      <c r="D76" s="91"/>
      <c r="E76" s="91"/>
      <c r="F76" s="91"/>
      <c r="G76" s="91"/>
      <c r="H76" s="52">
        <v>19907.999202999999</v>
      </c>
      <c r="I76" s="92">
        <v>19907.999202999999</v>
      </c>
      <c r="J76" s="91"/>
      <c r="K76" s="92">
        <v>19907.999202999999</v>
      </c>
      <c r="L76" s="91"/>
      <c r="M76" s="91"/>
    </row>
    <row r="77" spans="1:13" ht="13.15" customHeight="1" x14ac:dyDescent="0.2">
      <c r="A77" s="47" t="s">
        <v>202</v>
      </c>
      <c r="B77" s="48" t="s">
        <v>284</v>
      </c>
      <c r="C77" s="87" t="s">
        <v>203</v>
      </c>
      <c r="D77" s="88"/>
      <c r="E77" s="88"/>
      <c r="F77" s="88"/>
      <c r="G77" s="88"/>
      <c r="H77" s="49">
        <v>0</v>
      </c>
      <c r="I77" s="89">
        <v>0</v>
      </c>
      <c r="J77" s="88"/>
      <c r="K77" s="89">
        <v>0</v>
      </c>
      <c r="L77" s="88"/>
      <c r="M77" s="88"/>
    </row>
    <row r="78" spans="1:13" ht="13.15" customHeight="1" x14ac:dyDescent="0.2">
      <c r="A78" s="47" t="s">
        <v>204</v>
      </c>
      <c r="B78" s="48" t="s">
        <v>285</v>
      </c>
      <c r="C78" s="87" t="s">
        <v>205</v>
      </c>
      <c r="D78" s="88"/>
      <c r="E78" s="88"/>
      <c r="F78" s="88"/>
      <c r="G78" s="88"/>
      <c r="H78" s="49">
        <v>19907.999202999999</v>
      </c>
      <c r="I78" s="89">
        <v>19907.999202999999</v>
      </c>
      <c r="J78" s="88"/>
      <c r="K78" s="89">
        <v>19907.999202999999</v>
      </c>
      <c r="L78" s="88"/>
      <c r="M78" s="88"/>
    </row>
    <row r="79" spans="1:13" ht="20.45" customHeight="1" x14ac:dyDescent="0.2">
      <c r="A79" s="53" t="s">
        <v>206</v>
      </c>
      <c r="B79" s="54" t="s">
        <v>207</v>
      </c>
      <c r="C79" s="93" t="s">
        <v>208</v>
      </c>
      <c r="D79" s="94"/>
      <c r="E79" s="94"/>
      <c r="F79" s="94"/>
      <c r="G79" s="94"/>
      <c r="H79" s="55">
        <v>0</v>
      </c>
      <c r="I79" s="95">
        <v>0</v>
      </c>
      <c r="J79" s="94"/>
      <c r="K79" s="95">
        <v>0</v>
      </c>
      <c r="L79" s="94"/>
      <c r="M79" s="94"/>
    </row>
    <row r="80" spans="1:13" ht="13.15" customHeight="1" x14ac:dyDescent="0.2">
      <c r="A80" s="50" t="s">
        <v>124</v>
      </c>
      <c r="B80" s="51" t="s">
        <v>286</v>
      </c>
      <c r="C80" s="90" t="s">
        <v>209</v>
      </c>
      <c r="D80" s="91"/>
      <c r="E80" s="91"/>
      <c r="F80" s="91"/>
      <c r="G80" s="91"/>
      <c r="H80" s="52">
        <v>0</v>
      </c>
      <c r="I80" s="92">
        <v>0</v>
      </c>
      <c r="J80" s="91"/>
      <c r="K80" s="92">
        <v>0</v>
      </c>
      <c r="L80" s="91"/>
      <c r="M80" s="91"/>
    </row>
    <row r="81" spans="1:13" ht="13.15" customHeight="1" x14ac:dyDescent="0.2">
      <c r="A81" s="47" t="s">
        <v>210</v>
      </c>
      <c r="B81" s="48" t="s">
        <v>274</v>
      </c>
      <c r="C81" s="87" t="s">
        <v>168</v>
      </c>
      <c r="D81" s="88"/>
      <c r="E81" s="88"/>
      <c r="F81" s="88"/>
      <c r="G81" s="88"/>
      <c r="H81" s="49">
        <v>0</v>
      </c>
      <c r="I81" s="89">
        <v>0</v>
      </c>
      <c r="J81" s="88"/>
      <c r="K81" s="89">
        <v>0</v>
      </c>
      <c r="L81" s="88"/>
      <c r="M81" s="88"/>
    </row>
    <row r="82" spans="1:13" x14ac:dyDescent="0.2">
      <c r="A82" s="50" t="s">
        <v>124</v>
      </c>
      <c r="B82" s="51" t="s">
        <v>287</v>
      </c>
      <c r="C82" s="90" t="s">
        <v>211</v>
      </c>
      <c r="D82" s="91"/>
      <c r="E82" s="91"/>
      <c r="F82" s="91"/>
      <c r="G82" s="91"/>
      <c r="H82" s="52">
        <v>0</v>
      </c>
      <c r="I82" s="92">
        <v>0</v>
      </c>
      <c r="J82" s="91"/>
      <c r="K82" s="92">
        <v>0</v>
      </c>
      <c r="L82" s="91"/>
      <c r="M82" s="91"/>
    </row>
    <row r="83" spans="1:13" ht="13.15" customHeight="1" x14ac:dyDescent="0.2">
      <c r="A83" s="47" t="s">
        <v>212</v>
      </c>
      <c r="B83" s="48" t="s">
        <v>274</v>
      </c>
      <c r="C83" s="87" t="s">
        <v>168</v>
      </c>
      <c r="D83" s="88"/>
      <c r="E83" s="88"/>
      <c r="F83" s="88"/>
      <c r="G83" s="88"/>
      <c r="H83" s="49">
        <v>0</v>
      </c>
      <c r="I83" s="89">
        <v>0</v>
      </c>
      <c r="J83" s="88"/>
      <c r="K83" s="89">
        <v>0</v>
      </c>
      <c r="L83" s="88"/>
      <c r="M83" s="88"/>
    </row>
    <row r="84" spans="1:13" ht="13.15" customHeight="1" x14ac:dyDescent="0.2">
      <c r="A84" s="59" t="s">
        <v>144</v>
      </c>
      <c r="B84" s="60" t="s">
        <v>266</v>
      </c>
      <c r="C84" s="96" t="s">
        <v>151</v>
      </c>
      <c r="D84" s="97"/>
      <c r="E84" s="97"/>
      <c r="F84" s="97"/>
      <c r="G84" s="97"/>
      <c r="H84" s="61">
        <v>49053.996943999999</v>
      </c>
      <c r="I84" s="98">
        <v>49053.996943999999</v>
      </c>
      <c r="J84" s="97"/>
      <c r="K84" s="98">
        <v>49053.996943999999</v>
      </c>
      <c r="L84" s="97"/>
      <c r="M84" s="97"/>
    </row>
    <row r="85" spans="1:13" ht="13.15" customHeight="1" x14ac:dyDescent="0.2">
      <c r="A85" s="53" t="s">
        <v>146</v>
      </c>
      <c r="B85" s="54" t="s">
        <v>213</v>
      </c>
      <c r="C85" s="93" t="s">
        <v>214</v>
      </c>
      <c r="D85" s="94"/>
      <c r="E85" s="94"/>
      <c r="F85" s="94"/>
      <c r="G85" s="94"/>
      <c r="H85" s="55">
        <v>2953.999601</v>
      </c>
      <c r="I85" s="95">
        <v>2953.999601</v>
      </c>
      <c r="J85" s="94"/>
      <c r="K85" s="95">
        <v>2953.999601</v>
      </c>
      <c r="L85" s="94"/>
      <c r="M85" s="94"/>
    </row>
    <row r="86" spans="1:13" ht="13.15" customHeight="1" x14ac:dyDescent="0.2">
      <c r="A86" s="50" t="s">
        <v>124</v>
      </c>
      <c r="B86" s="51" t="s">
        <v>288</v>
      </c>
      <c r="C86" s="90" t="s">
        <v>215</v>
      </c>
      <c r="D86" s="91"/>
      <c r="E86" s="91"/>
      <c r="F86" s="91"/>
      <c r="G86" s="91"/>
      <c r="H86" s="52">
        <v>2953.999601</v>
      </c>
      <c r="I86" s="92">
        <v>2953.999601</v>
      </c>
      <c r="J86" s="91"/>
      <c r="K86" s="92">
        <v>2953.999601</v>
      </c>
      <c r="L86" s="91"/>
      <c r="M86" s="91"/>
    </row>
    <row r="87" spans="1:13" ht="13.15" customHeight="1" x14ac:dyDescent="0.2">
      <c r="A87" s="47" t="s">
        <v>216</v>
      </c>
      <c r="B87" s="48" t="s">
        <v>277</v>
      </c>
      <c r="C87" s="87" t="s">
        <v>174</v>
      </c>
      <c r="D87" s="88"/>
      <c r="E87" s="88"/>
      <c r="F87" s="88"/>
      <c r="G87" s="88"/>
      <c r="H87" s="49">
        <v>2953.999601</v>
      </c>
      <c r="I87" s="89">
        <v>2953.999601</v>
      </c>
      <c r="J87" s="88"/>
      <c r="K87" s="89">
        <v>2953.999601</v>
      </c>
      <c r="L87" s="88"/>
      <c r="M87" s="88"/>
    </row>
    <row r="88" spans="1:13" ht="13.15" customHeight="1" x14ac:dyDescent="0.2">
      <c r="A88" s="53" t="s">
        <v>146</v>
      </c>
      <c r="B88" s="54" t="s">
        <v>152</v>
      </c>
      <c r="C88" s="93" t="s">
        <v>153</v>
      </c>
      <c r="D88" s="94"/>
      <c r="E88" s="94"/>
      <c r="F88" s="94"/>
      <c r="G88" s="94"/>
      <c r="H88" s="55">
        <v>6100</v>
      </c>
      <c r="I88" s="95">
        <v>6100</v>
      </c>
      <c r="J88" s="94"/>
      <c r="K88" s="95">
        <v>6100</v>
      </c>
      <c r="L88" s="94"/>
      <c r="M88" s="94"/>
    </row>
    <row r="89" spans="1:13" ht="13.15" customHeight="1" x14ac:dyDescent="0.2">
      <c r="A89" s="50" t="s">
        <v>124</v>
      </c>
      <c r="B89" s="51" t="s">
        <v>288</v>
      </c>
      <c r="C89" s="90" t="s">
        <v>215</v>
      </c>
      <c r="D89" s="91"/>
      <c r="E89" s="91"/>
      <c r="F89" s="91"/>
      <c r="G89" s="91"/>
      <c r="H89" s="52">
        <v>0</v>
      </c>
      <c r="I89" s="92">
        <v>0</v>
      </c>
      <c r="J89" s="91"/>
      <c r="K89" s="92">
        <v>0</v>
      </c>
      <c r="L89" s="91"/>
      <c r="M89" s="91"/>
    </row>
    <row r="90" spans="1:13" ht="13.15" customHeight="1" x14ac:dyDescent="0.2">
      <c r="A90" s="47" t="s">
        <v>217</v>
      </c>
      <c r="B90" s="48" t="s">
        <v>277</v>
      </c>
      <c r="C90" s="87" t="s">
        <v>174</v>
      </c>
      <c r="D90" s="88"/>
      <c r="E90" s="88"/>
      <c r="F90" s="88"/>
      <c r="G90" s="88"/>
      <c r="H90" s="49">
        <v>0</v>
      </c>
      <c r="I90" s="89">
        <v>0</v>
      </c>
      <c r="J90" s="88"/>
      <c r="K90" s="89">
        <v>0</v>
      </c>
      <c r="L90" s="88"/>
      <c r="M90" s="88"/>
    </row>
    <row r="91" spans="1:13" ht="13.15" customHeight="1" x14ac:dyDescent="0.2">
      <c r="A91" s="50" t="s">
        <v>124</v>
      </c>
      <c r="B91" s="51" t="s">
        <v>267</v>
      </c>
      <c r="C91" s="90" t="s">
        <v>154</v>
      </c>
      <c r="D91" s="91"/>
      <c r="E91" s="91"/>
      <c r="F91" s="91"/>
      <c r="G91" s="91"/>
      <c r="H91" s="52">
        <v>6100</v>
      </c>
      <c r="I91" s="92">
        <v>6100</v>
      </c>
      <c r="J91" s="91"/>
      <c r="K91" s="92">
        <v>6100</v>
      </c>
      <c r="L91" s="91"/>
      <c r="M91" s="91"/>
    </row>
    <row r="92" spans="1:13" ht="13.15" customHeight="1" x14ac:dyDescent="0.2">
      <c r="A92" s="47" t="s">
        <v>218</v>
      </c>
      <c r="B92" s="48" t="s">
        <v>284</v>
      </c>
      <c r="C92" s="87" t="s">
        <v>203</v>
      </c>
      <c r="D92" s="88"/>
      <c r="E92" s="88"/>
      <c r="F92" s="88"/>
      <c r="G92" s="88"/>
      <c r="H92" s="49">
        <v>6100</v>
      </c>
      <c r="I92" s="89">
        <v>6100</v>
      </c>
      <c r="J92" s="88"/>
      <c r="K92" s="89">
        <v>6100</v>
      </c>
      <c r="L92" s="88"/>
      <c r="M92" s="88"/>
    </row>
    <row r="93" spans="1:13" ht="13.15" customHeight="1" x14ac:dyDescent="0.2">
      <c r="A93" s="53" t="s">
        <v>146</v>
      </c>
      <c r="B93" s="54" t="s">
        <v>219</v>
      </c>
      <c r="C93" s="93" t="s">
        <v>220</v>
      </c>
      <c r="D93" s="94"/>
      <c r="E93" s="94"/>
      <c r="F93" s="94"/>
      <c r="G93" s="94"/>
      <c r="H93" s="55">
        <v>0</v>
      </c>
      <c r="I93" s="95">
        <v>0</v>
      </c>
      <c r="J93" s="94"/>
      <c r="K93" s="95">
        <v>0</v>
      </c>
      <c r="L93" s="94"/>
      <c r="M93" s="94"/>
    </row>
    <row r="94" spans="1:13" ht="13.15" customHeight="1" x14ac:dyDescent="0.2">
      <c r="A94" s="50" t="s">
        <v>124</v>
      </c>
      <c r="B94" s="51" t="s">
        <v>259</v>
      </c>
      <c r="C94" s="90" t="s">
        <v>131</v>
      </c>
      <c r="D94" s="91"/>
      <c r="E94" s="91"/>
      <c r="F94" s="91"/>
      <c r="G94" s="91"/>
      <c r="H94" s="52">
        <v>0</v>
      </c>
      <c r="I94" s="92">
        <v>0</v>
      </c>
      <c r="J94" s="91"/>
      <c r="K94" s="92">
        <v>0</v>
      </c>
      <c r="L94" s="91"/>
      <c r="M94" s="91"/>
    </row>
    <row r="95" spans="1:13" ht="13.15" customHeight="1" x14ac:dyDescent="0.2">
      <c r="A95" s="47" t="s">
        <v>221</v>
      </c>
      <c r="B95" s="48" t="s">
        <v>273</v>
      </c>
      <c r="C95" s="87" t="s">
        <v>166</v>
      </c>
      <c r="D95" s="88"/>
      <c r="E95" s="88"/>
      <c r="F95" s="88"/>
      <c r="G95" s="88"/>
      <c r="H95" s="49">
        <v>0</v>
      </c>
      <c r="I95" s="89">
        <v>0</v>
      </c>
      <c r="J95" s="88"/>
      <c r="K95" s="89">
        <v>0</v>
      </c>
      <c r="L95" s="88"/>
      <c r="M95" s="88"/>
    </row>
    <row r="96" spans="1:13" ht="13.15" customHeight="1" x14ac:dyDescent="0.2">
      <c r="A96" s="47" t="s">
        <v>222</v>
      </c>
      <c r="B96" s="48" t="s">
        <v>274</v>
      </c>
      <c r="C96" s="87" t="s">
        <v>168</v>
      </c>
      <c r="D96" s="88"/>
      <c r="E96" s="88"/>
      <c r="F96" s="88"/>
      <c r="G96" s="88"/>
      <c r="H96" s="49">
        <v>0</v>
      </c>
      <c r="I96" s="89">
        <v>0</v>
      </c>
      <c r="J96" s="88"/>
      <c r="K96" s="89">
        <v>0</v>
      </c>
      <c r="L96" s="88"/>
      <c r="M96" s="88"/>
    </row>
    <row r="97" spans="1:13" ht="13.15" customHeight="1" x14ac:dyDescent="0.2">
      <c r="A97" s="47" t="s">
        <v>223</v>
      </c>
      <c r="B97" s="48" t="s">
        <v>275</v>
      </c>
      <c r="C97" s="87" t="s">
        <v>170</v>
      </c>
      <c r="D97" s="88"/>
      <c r="E97" s="88"/>
      <c r="F97" s="88"/>
      <c r="G97" s="88"/>
      <c r="H97" s="49">
        <v>0</v>
      </c>
      <c r="I97" s="89">
        <v>0</v>
      </c>
      <c r="J97" s="88"/>
      <c r="K97" s="89">
        <v>0</v>
      </c>
      <c r="L97" s="88"/>
      <c r="M97" s="88"/>
    </row>
    <row r="98" spans="1:13" ht="13.15" customHeight="1" x14ac:dyDescent="0.2">
      <c r="A98" s="47" t="s">
        <v>224</v>
      </c>
      <c r="B98" s="48" t="s">
        <v>275</v>
      </c>
      <c r="C98" s="87" t="s">
        <v>170</v>
      </c>
      <c r="D98" s="88"/>
      <c r="E98" s="88"/>
      <c r="F98" s="88"/>
      <c r="G98" s="88"/>
      <c r="H98" s="49">
        <v>0</v>
      </c>
      <c r="I98" s="89">
        <v>0</v>
      </c>
      <c r="J98" s="88"/>
      <c r="K98" s="89">
        <v>0</v>
      </c>
      <c r="L98" s="88"/>
      <c r="M98" s="88"/>
    </row>
    <row r="99" spans="1:13" ht="13.15" customHeight="1" x14ac:dyDescent="0.2">
      <c r="A99" s="53" t="s">
        <v>146</v>
      </c>
      <c r="B99" s="54" t="s">
        <v>225</v>
      </c>
      <c r="C99" s="93" t="s">
        <v>226</v>
      </c>
      <c r="D99" s="94"/>
      <c r="E99" s="94"/>
      <c r="F99" s="94"/>
      <c r="G99" s="94"/>
      <c r="H99" s="55">
        <v>0</v>
      </c>
      <c r="I99" s="95">
        <v>0</v>
      </c>
      <c r="J99" s="94"/>
      <c r="K99" s="95">
        <v>0</v>
      </c>
      <c r="L99" s="94"/>
      <c r="M99" s="94"/>
    </row>
    <row r="100" spans="1:13" ht="13.15" customHeight="1" x14ac:dyDescent="0.2">
      <c r="A100" s="50" t="s">
        <v>124</v>
      </c>
      <c r="B100" s="51" t="s">
        <v>257</v>
      </c>
      <c r="C100" s="90" t="s">
        <v>128</v>
      </c>
      <c r="D100" s="91"/>
      <c r="E100" s="91"/>
      <c r="F100" s="91"/>
      <c r="G100" s="91"/>
      <c r="H100" s="52">
        <v>0</v>
      </c>
      <c r="I100" s="92">
        <v>0</v>
      </c>
      <c r="J100" s="91"/>
      <c r="K100" s="92">
        <v>0</v>
      </c>
      <c r="L100" s="91"/>
      <c r="M100" s="91"/>
    </row>
    <row r="101" spans="1:13" ht="13.15" customHeight="1" x14ac:dyDescent="0.2">
      <c r="A101" s="47" t="s">
        <v>227</v>
      </c>
      <c r="B101" s="48" t="s">
        <v>274</v>
      </c>
      <c r="C101" s="87" t="s">
        <v>168</v>
      </c>
      <c r="D101" s="88"/>
      <c r="E101" s="88"/>
      <c r="F101" s="88"/>
      <c r="G101" s="88"/>
      <c r="H101" s="49">
        <v>0</v>
      </c>
      <c r="I101" s="89">
        <v>0</v>
      </c>
      <c r="J101" s="88"/>
      <c r="K101" s="89">
        <v>0</v>
      </c>
      <c r="L101" s="88"/>
      <c r="M101" s="88"/>
    </row>
    <row r="102" spans="1:13" ht="13.15" customHeight="1" x14ac:dyDescent="0.2">
      <c r="A102" s="50" t="s">
        <v>124</v>
      </c>
      <c r="B102" s="51" t="s">
        <v>261</v>
      </c>
      <c r="C102" s="90" t="s">
        <v>135</v>
      </c>
      <c r="D102" s="91"/>
      <c r="E102" s="91"/>
      <c r="F102" s="91"/>
      <c r="G102" s="91"/>
      <c r="H102" s="52">
        <v>0</v>
      </c>
      <c r="I102" s="92">
        <v>0</v>
      </c>
      <c r="J102" s="91"/>
      <c r="K102" s="92">
        <v>0</v>
      </c>
      <c r="L102" s="91"/>
      <c r="M102" s="91"/>
    </row>
    <row r="103" spans="1:13" ht="13.15" customHeight="1" x14ac:dyDescent="0.2">
      <c r="A103" s="47" t="s">
        <v>228</v>
      </c>
      <c r="B103" s="48" t="s">
        <v>273</v>
      </c>
      <c r="C103" s="87" t="s">
        <v>166</v>
      </c>
      <c r="D103" s="88"/>
      <c r="E103" s="88"/>
      <c r="F103" s="88"/>
      <c r="G103" s="88"/>
      <c r="H103" s="49">
        <v>0</v>
      </c>
      <c r="I103" s="89">
        <v>0</v>
      </c>
      <c r="J103" s="88"/>
      <c r="K103" s="89">
        <v>0</v>
      </c>
      <c r="L103" s="88"/>
      <c r="M103" s="88"/>
    </row>
    <row r="104" spans="1:13" ht="13.15" customHeight="1" x14ac:dyDescent="0.2">
      <c r="A104" s="47" t="s">
        <v>229</v>
      </c>
      <c r="B104" s="48" t="s">
        <v>274</v>
      </c>
      <c r="C104" s="87" t="s">
        <v>168</v>
      </c>
      <c r="D104" s="88"/>
      <c r="E104" s="88"/>
      <c r="F104" s="88"/>
      <c r="G104" s="88"/>
      <c r="H104" s="49">
        <v>0</v>
      </c>
      <c r="I104" s="89">
        <v>0</v>
      </c>
      <c r="J104" s="88"/>
      <c r="K104" s="89">
        <v>0</v>
      </c>
      <c r="L104" s="88"/>
      <c r="M104" s="88"/>
    </row>
    <row r="105" spans="1:13" ht="13.15" customHeight="1" x14ac:dyDescent="0.2">
      <c r="A105" s="47" t="s">
        <v>230</v>
      </c>
      <c r="B105" s="48" t="s">
        <v>276</v>
      </c>
      <c r="C105" s="87" t="s">
        <v>172</v>
      </c>
      <c r="D105" s="88"/>
      <c r="E105" s="88"/>
      <c r="F105" s="88"/>
      <c r="G105" s="88"/>
      <c r="H105" s="49">
        <v>0</v>
      </c>
      <c r="I105" s="89">
        <v>0</v>
      </c>
      <c r="J105" s="88"/>
      <c r="K105" s="89">
        <v>0</v>
      </c>
      <c r="L105" s="88"/>
      <c r="M105" s="88"/>
    </row>
    <row r="106" spans="1:13" ht="13.15" customHeight="1" x14ac:dyDescent="0.2">
      <c r="A106" s="47" t="s">
        <v>231</v>
      </c>
      <c r="B106" s="48" t="s">
        <v>277</v>
      </c>
      <c r="C106" s="87" t="s">
        <v>174</v>
      </c>
      <c r="D106" s="88"/>
      <c r="E106" s="88"/>
      <c r="F106" s="88"/>
      <c r="G106" s="88"/>
      <c r="H106" s="49">
        <v>0</v>
      </c>
      <c r="I106" s="89">
        <v>0</v>
      </c>
      <c r="J106" s="88"/>
      <c r="K106" s="89">
        <v>0</v>
      </c>
      <c r="L106" s="88"/>
      <c r="M106" s="88"/>
    </row>
    <row r="107" spans="1:13" ht="13.15" customHeight="1" x14ac:dyDescent="0.2">
      <c r="A107" s="47" t="s">
        <v>232</v>
      </c>
      <c r="B107" s="48" t="s">
        <v>284</v>
      </c>
      <c r="C107" s="87" t="s">
        <v>203</v>
      </c>
      <c r="D107" s="88"/>
      <c r="E107" s="88"/>
      <c r="F107" s="88"/>
      <c r="G107" s="88"/>
      <c r="H107" s="49">
        <v>0</v>
      </c>
      <c r="I107" s="89">
        <v>0</v>
      </c>
      <c r="J107" s="88"/>
      <c r="K107" s="89">
        <v>0</v>
      </c>
      <c r="L107" s="88"/>
      <c r="M107" s="88"/>
    </row>
    <row r="108" spans="1:13" ht="13.15" customHeight="1" x14ac:dyDescent="0.2">
      <c r="A108" s="50" t="s">
        <v>124</v>
      </c>
      <c r="B108" s="51" t="s">
        <v>263</v>
      </c>
      <c r="C108" s="90" t="s">
        <v>138</v>
      </c>
      <c r="D108" s="91"/>
      <c r="E108" s="91"/>
      <c r="F108" s="91"/>
      <c r="G108" s="91"/>
      <c r="H108" s="52">
        <v>0</v>
      </c>
      <c r="I108" s="92">
        <v>0</v>
      </c>
      <c r="J108" s="91"/>
      <c r="K108" s="92">
        <v>0</v>
      </c>
      <c r="L108" s="91"/>
      <c r="M108" s="91"/>
    </row>
    <row r="109" spans="1:13" ht="13.15" customHeight="1" x14ac:dyDescent="0.2">
      <c r="A109" s="47" t="s">
        <v>233</v>
      </c>
      <c r="B109" s="48" t="s">
        <v>274</v>
      </c>
      <c r="C109" s="87" t="s">
        <v>168</v>
      </c>
      <c r="D109" s="88"/>
      <c r="E109" s="88"/>
      <c r="F109" s="88"/>
      <c r="G109" s="88"/>
      <c r="H109" s="49">
        <v>0</v>
      </c>
      <c r="I109" s="89">
        <v>0</v>
      </c>
      <c r="J109" s="88"/>
      <c r="K109" s="89">
        <v>0</v>
      </c>
      <c r="L109" s="88"/>
      <c r="M109" s="88"/>
    </row>
    <row r="110" spans="1:13" ht="13.15" customHeight="1" x14ac:dyDescent="0.2">
      <c r="A110" s="47" t="s">
        <v>234</v>
      </c>
      <c r="B110" s="48" t="s">
        <v>284</v>
      </c>
      <c r="C110" s="87" t="s">
        <v>203</v>
      </c>
      <c r="D110" s="88"/>
      <c r="E110" s="88"/>
      <c r="F110" s="88"/>
      <c r="G110" s="88"/>
      <c r="H110" s="49">
        <v>0</v>
      </c>
      <c r="I110" s="89">
        <v>0</v>
      </c>
      <c r="J110" s="88"/>
      <c r="K110" s="89">
        <v>0</v>
      </c>
      <c r="L110" s="88"/>
      <c r="M110" s="88"/>
    </row>
    <row r="111" spans="1:13" ht="13.15" customHeight="1" x14ac:dyDescent="0.2">
      <c r="A111" s="53" t="s">
        <v>146</v>
      </c>
      <c r="B111" s="54" t="s">
        <v>157</v>
      </c>
      <c r="C111" s="93" t="s">
        <v>158</v>
      </c>
      <c r="D111" s="94"/>
      <c r="E111" s="94"/>
      <c r="F111" s="94"/>
      <c r="G111" s="94"/>
      <c r="H111" s="55">
        <v>39999.997343000003</v>
      </c>
      <c r="I111" s="95">
        <v>39999.997343000003</v>
      </c>
      <c r="J111" s="94"/>
      <c r="K111" s="95">
        <v>39999.997343000003</v>
      </c>
      <c r="L111" s="94"/>
      <c r="M111" s="94"/>
    </row>
    <row r="112" spans="1:13" ht="13.15" customHeight="1" x14ac:dyDescent="0.2">
      <c r="A112" s="50" t="s">
        <v>124</v>
      </c>
      <c r="B112" s="51" t="s">
        <v>269</v>
      </c>
      <c r="C112" s="90" t="s">
        <v>159</v>
      </c>
      <c r="D112" s="91"/>
      <c r="E112" s="91"/>
      <c r="F112" s="91"/>
      <c r="G112" s="91"/>
      <c r="H112" s="52">
        <v>39999.997343000003</v>
      </c>
      <c r="I112" s="92">
        <v>39999.997343000003</v>
      </c>
      <c r="J112" s="91"/>
      <c r="K112" s="92">
        <v>39999.997343000003</v>
      </c>
      <c r="L112" s="91"/>
      <c r="M112" s="91"/>
    </row>
    <row r="113" spans="1:13" ht="13.15" customHeight="1" x14ac:dyDescent="0.2">
      <c r="A113" s="47" t="s">
        <v>235</v>
      </c>
      <c r="B113" s="48" t="s">
        <v>279</v>
      </c>
      <c r="C113" s="87" t="s">
        <v>178</v>
      </c>
      <c r="D113" s="88"/>
      <c r="E113" s="88"/>
      <c r="F113" s="88"/>
      <c r="G113" s="88"/>
      <c r="H113" s="49">
        <v>3190.9987390000001</v>
      </c>
      <c r="I113" s="89">
        <v>3190.9987390000001</v>
      </c>
      <c r="J113" s="88"/>
      <c r="K113" s="89">
        <v>3190.9987390000001</v>
      </c>
      <c r="L113" s="88"/>
      <c r="M113" s="88"/>
    </row>
    <row r="114" spans="1:13" ht="13.15" customHeight="1" x14ac:dyDescent="0.2">
      <c r="A114" s="47" t="s">
        <v>236</v>
      </c>
      <c r="B114" s="48" t="s">
        <v>280</v>
      </c>
      <c r="C114" s="87" t="s">
        <v>180</v>
      </c>
      <c r="D114" s="88"/>
      <c r="E114" s="88"/>
      <c r="F114" s="88"/>
      <c r="G114" s="88"/>
      <c r="H114" s="49">
        <v>1326.9998000000001</v>
      </c>
      <c r="I114" s="89">
        <v>1326.9998000000001</v>
      </c>
      <c r="J114" s="88"/>
      <c r="K114" s="89">
        <v>1326.9998000000001</v>
      </c>
      <c r="L114" s="88"/>
      <c r="M114" s="88"/>
    </row>
    <row r="115" spans="1:13" ht="13.15" customHeight="1" x14ac:dyDescent="0.2">
      <c r="A115" s="47" t="s">
        <v>237</v>
      </c>
      <c r="B115" s="48" t="s">
        <v>281</v>
      </c>
      <c r="C115" s="87" t="s">
        <v>182</v>
      </c>
      <c r="D115" s="88"/>
      <c r="E115" s="88"/>
      <c r="F115" s="88"/>
      <c r="G115" s="88"/>
      <c r="H115" s="49">
        <v>525.99906999999996</v>
      </c>
      <c r="I115" s="89">
        <v>525.99906999999996</v>
      </c>
      <c r="J115" s="88"/>
      <c r="K115" s="89">
        <v>525.99906999999996</v>
      </c>
      <c r="L115" s="88"/>
      <c r="M115" s="88"/>
    </row>
    <row r="116" spans="1:13" ht="13.15" customHeight="1" x14ac:dyDescent="0.2">
      <c r="A116" s="47" t="s">
        <v>238</v>
      </c>
      <c r="B116" s="48" t="s">
        <v>273</v>
      </c>
      <c r="C116" s="87" t="s">
        <v>166</v>
      </c>
      <c r="D116" s="88"/>
      <c r="E116" s="88"/>
      <c r="F116" s="88"/>
      <c r="G116" s="88"/>
      <c r="H116" s="49">
        <v>3755.999734</v>
      </c>
      <c r="I116" s="89">
        <v>3755.999734</v>
      </c>
      <c r="J116" s="88"/>
      <c r="K116" s="89">
        <v>3755.999734</v>
      </c>
      <c r="L116" s="88"/>
      <c r="M116" s="88"/>
    </row>
    <row r="117" spans="1:13" ht="13.15" customHeight="1" x14ac:dyDescent="0.2">
      <c r="A117" s="47" t="s">
        <v>239</v>
      </c>
      <c r="B117" s="48" t="s">
        <v>274</v>
      </c>
      <c r="C117" s="87" t="s">
        <v>168</v>
      </c>
      <c r="D117" s="88"/>
      <c r="E117" s="88"/>
      <c r="F117" s="88"/>
      <c r="G117" s="88"/>
      <c r="H117" s="49">
        <v>9700</v>
      </c>
      <c r="I117" s="89">
        <v>9700</v>
      </c>
      <c r="J117" s="88"/>
      <c r="K117" s="89">
        <v>9700</v>
      </c>
      <c r="L117" s="88"/>
      <c r="M117" s="88"/>
    </row>
    <row r="118" spans="1:13" ht="13.15" customHeight="1" x14ac:dyDescent="0.2">
      <c r="A118" s="47" t="s">
        <v>240</v>
      </c>
      <c r="B118" s="48" t="s">
        <v>275</v>
      </c>
      <c r="C118" s="87" t="s">
        <v>170</v>
      </c>
      <c r="D118" s="88"/>
      <c r="E118" s="88"/>
      <c r="F118" s="88"/>
      <c r="G118" s="88"/>
      <c r="H118" s="49">
        <v>8000</v>
      </c>
      <c r="I118" s="89">
        <v>8000</v>
      </c>
      <c r="J118" s="88"/>
      <c r="K118" s="89">
        <v>8000</v>
      </c>
      <c r="L118" s="88"/>
      <c r="M118" s="88"/>
    </row>
    <row r="119" spans="1:13" ht="13.15" customHeight="1" x14ac:dyDescent="0.2">
      <c r="A119" s="47" t="s">
        <v>241</v>
      </c>
      <c r="B119" s="48" t="s">
        <v>275</v>
      </c>
      <c r="C119" s="87" t="s">
        <v>170</v>
      </c>
      <c r="D119" s="88"/>
      <c r="E119" s="88"/>
      <c r="F119" s="88"/>
      <c r="G119" s="88"/>
      <c r="H119" s="49">
        <v>0</v>
      </c>
      <c r="I119" s="89">
        <v>0</v>
      </c>
      <c r="J119" s="88"/>
      <c r="K119" s="89">
        <v>0</v>
      </c>
      <c r="L119" s="88"/>
      <c r="M119" s="88"/>
    </row>
    <row r="120" spans="1:13" ht="13.15" customHeight="1" x14ac:dyDescent="0.2">
      <c r="A120" s="47" t="s">
        <v>242</v>
      </c>
      <c r="B120" s="48" t="s">
        <v>276</v>
      </c>
      <c r="C120" s="87" t="s">
        <v>172</v>
      </c>
      <c r="D120" s="88"/>
      <c r="E120" s="88"/>
      <c r="F120" s="88"/>
      <c r="G120" s="88"/>
      <c r="H120" s="49">
        <v>2000</v>
      </c>
      <c r="I120" s="89">
        <v>2000</v>
      </c>
      <c r="J120" s="88"/>
      <c r="K120" s="89">
        <v>2000</v>
      </c>
      <c r="L120" s="88"/>
      <c r="M120" s="88"/>
    </row>
    <row r="121" spans="1:13" ht="13.15" customHeight="1" x14ac:dyDescent="0.2">
      <c r="A121" s="47" t="s">
        <v>243</v>
      </c>
      <c r="B121" s="48" t="s">
        <v>277</v>
      </c>
      <c r="C121" s="87" t="s">
        <v>174</v>
      </c>
      <c r="D121" s="88"/>
      <c r="E121" s="88"/>
      <c r="F121" s="88"/>
      <c r="G121" s="88"/>
      <c r="H121" s="49">
        <v>1500</v>
      </c>
      <c r="I121" s="89">
        <v>1500</v>
      </c>
      <c r="J121" s="88"/>
      <c r="K121" s="89">
        <v>1500</v>
      </c>
      <c r="L121" s="88"/>
      <c r="M121" s="88"/>
    </row>
    <row r="122" spans="1:13" ht="13.15" customHeight="1" x14ac:dyDescent="0.2">
      <c r="A122" s="47" t="s">
        <v>244</v>
      </c>
      <c r="B122" s="48" t="s">
        <v>278</v>
      </c>
      <c r="C122" s="87" t="s">
        <v>176</v>
      </c>
      <c r="D122" s="88"/>
      <c r="E122" s="88"/>
      <c r="F122" s="88"/>
      <c r="G122" s="88"/>
      <c r="H122" s="49">
        <v>1000</v>
      </c>
      <c r="I122" s="89">
        <v>1000</v>
      </c>
      <c r="J122" s="88"/>
      <c r="K122" s="89">
        <v>1000</v>
      </c>
      <c r="L122" s="88"/>
      <c r="M122" s="88"/>
    </row>
    <row r="123" spans="1:13" ht="13.15" customHeight="1" x14ac:dyDescent="0.2">
      <c r="A123" s="47" t="s">
        <v>245</v>
      </c>
      <c r="B123" s="48" t="s">
        <v>284</v>
      </c>
      <c r="C123" s="87" t="s">
        <v>203</v>
      </c>
      <c r="D123" s="88"/>
      <c r="E123" s="88"/>
      <c r="F123" s="88"/>
      <c r="G123" s="88"/>
      <c r="H123" s="49">
        <v>9000</v>
      </c>
      <c r="I123" s="89">
        <v>9000</v>
      </c>
      <c r="J123" s="88"/>
      <c r="K123" s="89">
        <v>9000</v>
      </c>
      <c r="L123" s="88"/>
      <c r="M123" s="88"/>
    </row>
    <row r="124" spans="1:13" ht="13.15" customHeight="1" x14ac:dyDescent="0.2">
      <c r="A124" s="50" t="s">
        <v>124</v>
      </c>
      <c r="B124" s="51" t="s">
        <v>255</v>
      </c>
      <c r="C124" s="90" t="s">
        <v>125</v>
      </c>
      <c r="D124" s="91"/>
      <c r="E124" s="91"/>
      <c r="F124" s="91"/>
      <c r="G124" s="91"/>
      <c r="H124" s="52">
        <v>0</v>
      </c>
      <c r="I124" s="92">
        <v>0</v>
      </c>
      <c r="J124" s="91"/>
      <c r="K124" s="92">
        <v>0</v>
      </c>
      <c r="L124" s="91"/>
      <c r="M124" s="91"/>
    </row>
    <row r="125" spans="1:13" ht="13.15" customHeight="1" x14ac:dyDescent="0.2">
      <c r="A125" s="47" t="s">
        <v>246</v>
      </c>
      <c r="B125" s="48" t="s">
        <v>273</v>
      </c>
      <c r="C125" s="87" t="s">
        <v>166</v>
      </c>
      <c r="D125" s="88"/>
      <c r="E125" s="88"/>
      <c r="F125" s="88"/>
      <c r="G125" s="88"/>
      <c r="H125" s="49">
        <v>0</v>
      </c>
      <c r="I125" s="89">
        <v>0</v>
      </c>
      <c r="J125" s="88"/>
      <c r="K125" s="89">
        <v>0</v>
      </c>
      <c r="L125" s="88"/>
      <c r="M125" s="88"/>
    </row>
    <row r="126" spans="1:13" ht="13.15" customHeight="1" x14ac:dyDescent="0.2">
      <c r="A126" s="47" t="s">
        <v>247</v>
      </c>
      <c r="B126" s="48" t="s">
        <v>274</v>
      </c>
      <c r="C126" s="87" t="s">
        <v>168</v>
      </c>
      <c r="D126" s="88"/>
      <c r="E126" s="88"/>
      <c r="F126" s="88"/>
      <c r="G126" s="88"/>
      <c r="H126" s="49">
        <v>0</v>
      </c>
      <c r="I126" s="89">
        <v>0</v>
      </c>
      <c r="J126" s="88"/>
      <c r="K126" s="89">
        <v>0</v>
      </c>
      <c r="L126" s="88"/>
      <c r="M126" s="88"/>
    </row>
    <row r="127" spans="1:13" ht="13.15" customHeight="1" x14ac:dyDescent="0.2">
      <c r="A127" s="47" t="s">
        <v>248</v>
      </c>
      <c r="B127" s="48" t="s">
        <v>275</v>
      </c>
      <c r="C127" s="87" t="s">
        <v>170</v>
      </c>
      <c r="D127" s="88"/>
      <c r="E127" s="88"/>
      <c r="F127" s="88"/>
      <c r="G127" s="88"/>
      <c r="H127" s="49">
        <v>0</v>
      </c>
      <c r="I127" s="89">
        <v>0</v>
      </c>
      <c r="J127" s="88"/>
      <c r="K127" s="89">
        <v>0</v>
      </c>
      <c r="L127" s="88"/>
      <c r="M127" s="88"/>
    </row>
    <row r="128" spans="1:13" ht="13.15" customHeight="1" x14ac:dyDescent="0.2">
      <c r="A128" s="47" t="s">
        <v>249</v>
      </c>
      <c r="B128" s="48" t="s">
        <v>276</v>
      </c>
      <c r="C128" s="87" t="s">
        <v>172</v>
      </c>
      <c r="D128" s="88"/>
      <c r="E128" s="88"/>
      <c r="F128" s="88"/>
      <c r="G128" s="88"/>
      <c r="H128" s="49">
        <v>0</v>
      </c>
      <c r="I128" s="89">
        <v>0</v>
      </c>
      <c r="J128" s="88"/>
      <c r="K128" s="89">
        <v>0</v>
      </c>
      <c r="L128" s="88"/>
      <c r="M128" s="88"/>
    </row>
    <row r="129" spans="1:13" ht="13.15" customHeight="1" x14ac:dyDescent="0.2">
      <c r="A129" s="47" t="s">
        <v>250</v>
      </c>
      <c r="B129" s="48" t="s">
        <v>278</v>
      </c>
      <c r="C129" s="87" t="s">
        <v>176</v>
      </c>
      <c r="D129" s="88"/>
      <c r="E129" s="88"/>
      <c r="F129" s="88"/>
      <c r="G129" s="88"/>
      <c r="H129" s="49">
        <v>0</v>
      </c>
      <c r="I129" s="89">
        <v>0</v>
      </c>
      <c r="J129" s="88"/>
      <c r="K129" s="89">
        <v>0</v>
      </c>
      <c r="L129" s="88"/>
      <c r="M129" s="88"/>
    </row>
    <row r="130" spans="1:13" ht="13.15" customHeight="1" x14ac:dyDescent="0.2">
      <c r="A130" s="47" t="s">
        <v>251</v>
      </c>
      <c r="B130" s="48" t="s">
        <v>284</v>
      </c>
      <c r="C130" s="87" t="s">
        <v>203</v>
      </c>
      <c r="D130" s="88"/>
      <c r="E130" s="88"/>
      <c r="F130" s="88"/>
      <c r="G130" s="88"/>
      <c r="H130" s="49">
        <v>0</v>
      </c>
      <c r="I130" s="89">
        <v>0</v>
      </c>
      <c r="J130" s="88"/>
      <c r="K130" s="89">
        <v>0</v>
      </c>
      <c r="L130" s="88"/>
      <c r="M130" s="88"/>
    </row>
  </sheetData>
  <mergeCells count="364">
    <mergeCell ref="A1:D2"/>
    <mergeCell ref="J2:K3"/>
    <mergeCell ref="L2:L3"/>
    <mergeCell ref="A3:D5"/>
    <mergeCell ref="J5:K6"/>
    <mergeCell ref="L5:L6"/>
    <mergeCell ref="A6:C7"/>
    <mergeCell ref="C13:G13"/>
    <mergeCell ref="I13:J13"/>
    <mergeCell ref="K13:M13"/>
    <mergeCell ref="C14:G14"/>
    <mergeCell ref="I14:J14"/>
    <mergeCell ref="K14:M14"/>
    <mergeCell ref="C11:G11"/>
    <mergeCell ref="I11:J11"/>
    <mergeCell ref="K11:M11"/>
    <mergeCell ref="C12:G12"/>
    <mergeCell ref="I12:J12"/>
    <mergeCell ref="K12:M12"/>
    <mergeCell ref="C17:G17"/>
    <mergeCell ref="I17:J17"/>
    <mergeCell ref="K17:M17"/>
    <mergeCell ref="C18:G18"/>
    <mergeCell ref="I18:J18"/>
    <mergeCell ref="K18:M18"/>
    <mergeCell ref="C15:G15"/>
    <mergeCell ref="I15:J15"/>
    <mergeCell ref="K15:M15"/>
    <mergeCell ref="C16:G16"/>
    <mergeCell ref="I16:J16"/>
    <mergeCell ref="K16:M16"/>
    <mergeCell ref="C21:G21"/>
    <mergeCell ref="I21:J21"/>
    <mergeCell ref="K21:M21"/>
    <mergeCell ref="C22:G22"/>
    <mergeCell ref="I22:J22"/>
    <mergeCell ref="K22:M22"/>
    <mergeCell ref="C19:G19"/>
    <mergeCell ref="I19:J19"/>
    <mergeCell ref="K19:M19"/>
    <mergeCell ref="C20:G20"/>
    <mergeCell ref="I20:J20"/>
    <mergeCell ref="K20:M20"/>
    <mergeCell ref="C25:G25"/>
    <mergeCell ref="I25:J25"/>
    <mergeCell ref="K25:M25"/>
    <mergeCell ref="C26:G26"/>
    <mergeCell ref="I26:J26"/>
    <mergeCell ref="K26:M26"/>
    <mergeCell ref="C23:G23"/>
    <mergeCell ref="I23:J23"/>
    <mergeCell ref="K23:M23"/>
    <mergeCell ref="C24:G24"/>
    <mergeCell ref="I24:J24"/>
    <mergeCell ref="K24:M24"/>
    <mergeCell ref="C29:G29"/>
    <mergeCell ref="I29:J29"/>
    <mergeCell ref="K29:M29"/>
    <mergeCell ref="C30:G30"/>
    <mergeCell ref="I30:J30"/>
    <mergeCell ref="K30:M30"/>
    <mergeCell ref="C27:G27"/>
    <mergeCell ref="I27:J27"/>
    <mergeCell ref="K27:M27"/>
    <mergeCell ref="C28:G28"/>
    <mergeCell ref="I28:J28"/>
    <mergeCell ref="K28:M28"/>
    <mergeCell ref="C33:G33"/>
    <mergeCell ref="I33:J33"/>
    <mergeCell ref="K33:M33"/>
    <mergeCell ref="C34:G34"/>
    <mergeCell ref="I34:J34"/>
    <mergeCell ref="K34:M34"/>
    <mergeCell ref="C31:G31"/>
    <mergeCell ref="I31:J31"/>
    <mergeCell ref="K31:M31"/>
    <mergeCell ref="C32:G32"/>
    <mergeCell ref="I32:J32"/>
    <mergeCell ref="K32:M32"/>
    <mergeCell ref="C37:G37"/>
    <mergeCell ref="I37:J37"/>
    <mergeCell ref="K37:M37"/>
    <mergeCell ref="C38:G38"/>
    <mergeCell ref="I38:J38"/>
    <mergeCell ref="K38:M38"/>
    <mergeCell ref="C35:G35"/>
    <mergeCell ref="I35:J35"/>
    <mergeCell ref="K35:M35"/>
    <mergeCell ref="C36:G36"/>
    <mergeCell ref="I36:J36"/>
    <mergeCell ref="K36:M36"/>
    <mergeCell ref="C42:G42"/>
    <mergeCell ref="I42:J42"/>
    <mergeCell ref="K42:M42"/>
    <mergeCell ref="C43:G43"/>
    <mergeCell ref="I43:J43"/>
    <mergeCell ref="K43:M43"/>
    <mergeCell ref="C39:G39"/>
    <mergeCell ref="I39:J39"/>
    <mergeCell ref="K39:M39"/>
    <mergeCell ref="C41:G41"/>
    <mergeCell ref="I41:J41"/>
    <mergeCell ref="K41:M41"/>
    <mergeCell ref="C46:G46"/>
    <mergeCell ref="I46:J46"/>
    <mergeCell ref="K46:M46"/>
    <mergeCell ref="C47:G47"/>
    <mergeCell ref="I47:J47"/>
    <mergeCell ref="K47:M47"/>
    <mergeCell ref="C44:G44"/>
    <mergeCell ref="I44:J44"/>
    <mergeCell ref="K44:M44"/>
    <mergeCell ref="C45:G45"/>
    <mergeCell ref="I45:J45"/>
    <mergeCell ref="K45:M45"/>
    <mergeCell ref="C50:G50"/>
    <mergeCell ref="I50:J50"/>
    <mergeCell ref="K50:M50"/>
    <mergeCell ref="C51:G51"/>
    <mergeCell ref="I51:J51"/>
    <mergeCell ref="K51:M51"/>
    <mergeCell ref="C48:G48"/>
    <mergeCell ref="I48:J48"/>
    <mergeCell ref="K48:M48"/>
    <mergeCell ref="C49:G49"/>
    <mergeCell ref="I49:J49"/>
    <mergeCell ref="K49:M49"/>
    <mergeCell ref="C54:G54"/>
    <mergeCell ref="I54:J54"/>
    <mergeCell ref="K54:M54"/>
    <mergeCell ref="C55:G55"/>
    <mergeCell ref="I55:J55"/>
    <mergeCell ref="K55:M55"/>
    <mergeCell ref="C52:G52"/>
    <mergeCell ref="I52:J52"/>
    <mergeCell ref="K52:M52"/>
    <mergeCell ref="C53:G53"/>
    <mergeCell ref="I53:J53"/>
    <mergeCell ref="K53:M53"/>
    <mergeCell ref="C58:G58"/>
    <mergeCell ref="I58:J58"/>
    <mergeCell ref="K58:M58"/>
    <mergeCell ref="C59:G59"/>
    <mergeCell ref="I59:J59"/>
    <mergeCell ref="K59:M59"/>
    <mergeCell ref="C56:G56"/>
    <mergeCell ref="I56:J56"/>
    <mergeCell ref="K56:M56"/>
    <mergeCell ref="C57:G57"/>
    <mergeCell ref="I57:J57"/>
    <mergeCell ref="K57:M57"/>
    <mergeCell ref="C62:G62"/>
    <mergeCell ref="I62:J62"/>
    <mergeCell ref="K62:M62"/>
    <mergeCell ref="C63:G63"/>
    <mergeCell ref="I63:J63"/>
    <mergeCell ref="K63:M63"/>
    <mergeCell ref="C60:G60"/>
    <mergeCell ref="I60:J60"/>
    <mergeCell ref="K60:M60"/>
    <mergeCell ref="C61:G61"/>
    <mergeCell ref="I61:J61"/>
    <mergeCell ref="K61:M61"/>
    <mergeCell ref="C66:G66"/>
    <mergeCell ref="I66:J66"/>
    <mergeCell ref="K66:M66"/>
    <mergeCell ref="C67:G67"/>
    <mergeCell ref="I67:J67"/>
    <mergeCell ref="K67:M67"/>
    <mergeCell ref="C64:G64"/>
    <mergeCell ref="I64:J64"/>
    <mergeCell ref="K64:M64"/>
    <mergeCell ref="C65:G65"/>
    <mergeCell ref="I65:J65"/>
    <mergeCell ref="K65:M65"/>
    <mergeCell ref="C70:G70"/>
    <mergeCell ref="I70:J70"/>
    <mergeCell ref="K70:M70"/>
    <mergeCell ref="C71:G71"/>
    <mergeCell ref="I71:J71"/>
    <mergeCell ref="K71:M71"/>
    <mergeCell ref="C68:G68"/>
    <mergeCell ref="I68:J68"/>
    <mergeCell ref="K68:M68"/>
    <mergeCell ref="C69:G69"/>
    <mergeCell ref="I69:J69"/>
    <mergeCell ref="K69:M69"/>
    <mergeCell ref="C74:G74"/>
    <mergeCell ref="I74:J74"/>
    <mergeCell ref="K74:M74"/>
    <mergeCell ref="C75:G75"/>
    <mergeCell ref="I75:J75"/>
    <mergeCell ref="K75:M75"/>
    <mergeCell ref="C72:G72"/>
    <mergeCell ref="I72:J72"/>
    <mergeCell ref="K72:M72"/>
    <mergeCell ref="C73:G73"/>
    <mergeCell ref="I73:J73"/>
    <mergeCell ref="K73:M73"/>
    <mergeCell ref="C78:G78"/>
    <mergeCell ref="I78:J78"/>
    <mergeCell ref="K78:M78"/>
    <mergeCell ref="C79:G79"/>
    <mergeCell ref="I79:J79"/>
    <mergeCell ref="K79:M79"/>
    <mergeCell ref="C76:G76"/>
    <mergeCell ref="I76:J76"/>
    <mergeCell ref="K76:M76"/>
    <mergeCell ref="C77:G77"/>
    <mergeCell ref="I77:J77"/>
    <mergeCell ref="K77:M77"/>
    <mergeCell ref="C82:G82"/>
    <mergeCell ref="I82:J82"/>
    <mergeCell ref="K82:M82"/>
    <mergeCell ref="C83:G83"/>
    <mergeCell ref="I83:J83"/>
    <mergeCell ref="K83:M83"/>
    <mergeCell ref="C80:G80"/>
    <mergeCell ref="I80:J80"/>
    <mergeCell ref="K80:M80"/>
    <mergeCell ref="C81:G81"/>
    <mergeCell ref="I81:J81"/>
    <mergeCell ref="K81:M81"/>
    <mergeCell ref="C86:G86"/>
    <mergeCell ref="I86:J86"/>
    <mergeCell ref="K86:M86"/>
    <mergeCell ref="C87:G87"/>
    <mergeCell ref="I87:J87"/>
    <mergeCell ref="K87:M87"/>
    <mergeCell ref="C84:G84"/>
    <mergeCell ref="I84:J84"/>
    <mergeCell ref="K84:M84"/>
    <mergeCell ref="C85:G85"/>
    <mergeCell ref="I85:J85"/>
    <mergeCell ref="K85:M85"/>
    <mergeCell ref="C90:G90"/>
    <mergeCell ref="I90:J90"/>
    <mergeCell ref="K90:M90"/>
    <mergeCell ref="C91:G91"/>
    <mergeCell ref="I91:J91"/>
    <mergeCell ref="K91:M91"/>
    <mergeCell ref="C88:G88"/>
    <mergeCell ref="I88:J88"/>
    <mergeCell ref="K88:M88"/>
    <mergeCell ref="C89:G89"/>
    <mergeCell ref="I89:J89"/>
    <mergeCell ref="K89:M89"/>
    <mergeCell ref="C94:G94"/>
    <mergeCell ref="I94:J94"/>
    <mergeCell ref="K94:M94"/>
    <mergeCell ref="C95:G95"/>
    <mergeCell ref="I95:J95"/>
    <mergeCell ref="K95:M95"/>
    <mergeCell ref="C92:G92"/>
    <mergeCell ref="I92:J92"/>
    <mergeCell ref="K92:M92"/>
    <mergeCell ref="C93:G93"/>
    <mergeCell ref="I93:J93"/>
    <mergeCell ref="K93:M93"/>
    <mergeCell ref="C98:G98"/>
    <mergeCell ref="I98:J98"/>
    <mergeCell ref="K98:M98"/>
    <mergeCell ref="C99:G99"/>
    <mergeCell ref="I99:J99"/>
    <mergeCell ref="K99:M99"/>
    <mergeCell ref="C96:G96"/>
    <mergeCell ref="I96:J96"/>
    <mergeCell ref="K96:M96"/>
    <mergeCell ref="C97:G97"/>
    <mergeCell ref="I97:J97"/>
    <mergeCell ref="K97:M97"/>
    <mergeCell ref="C102:G102"/>
    <mergeCell ref="I102:J102"/>
    <mergeCell ref="K102:M102"/>
    <mergeCell ref="C103:G103"/>
    <mergeCell ref="I103:J103"/>
    <mergeCell ref="K103:M103"/>
    <mergeCell ref="C100:G100"/>
    <mergeCell ref="I100:J100"/>
    <mergeCell ref="K100:M100"/>
    <mergeCell ref="C101:G101"/>
    <mergeCell ref="I101:J101"/>
    <mergeCell ref="K101:M101"/>
    <mergeCell ref="C106:G106"/>
    <mergeCell ref="I106:J106"/>
    <mergeCell ref="K106:M106"/>
    <mergeCell ref="C107:G107"/>
    <mergeCell ref="I107:J107"/>
    <mergeCell ref="K107:M107"/>
    <mergeCell ref="C104:G104"/>
    <mergeCell ref="I104:J104"/>
    <mergeCell ref="K104:M104"/>
    <mergeCell ref="C105:G105"/>
    <mergeCell ref="I105:J105"/>
    <mergeCell ref="K105:M105"/>
    <mergeCell ref="C110:G110"/>
    <mergeCell ref="I110:J110"/>
    <mergeCell ref="K110:M110"/>
    <mergeCell ref="C111:G111"/>
    <mergeCell ref="I111:J111"/>
    <mergeCell ref="K111:M111"/>
    <mergeCell ref="C108:G108"/>
    <mergeCell ref="I108:J108"/>
    <mergeCell ref="K108:M108"/>
    <mergeCell ref="C109:G109"/>
    <mergeCell ref="I109:J109"/>
    <mergeCell ref="K109:M109"/>
    <mergeCell ref="C114:G114"/>
    <mergeCell ref="I114:J114"/>
    <mergeCell ref="K114:M114"/>
    <mergeCell ref="C115:G115"/>
    <mergeCell ref="I115:J115"/>
    <mergeCell ref="K115:M115"/>
    <mergeCell ref="C112:G112"/>
    <mergeCell ref="I112:J112"/>
    <mergeCell ref="K112:M112"/>
    <mergeCell ref="C113:G113"/>
    <mergeCell ref="I113:J113"/>
    <mergeCell ref="K113:M113"/>
    <mergeCell ref="C118:G118"/>
    <mergeCell ref="I118:J118"/>
    <mergeCell ref="K118:M118"/>
    <mergeCell ref="C119:G119"/>
    <mergeCell ref="I119:J119"/>
    <mergeCell ref="K119:M119"/>
    <mergeCell ref="C116:G116"/>
    <mergeCell ref="I116:J116"/>
    <mergeCell ref="K116:M116"/>
    <mergeCell ref="C117:G117"/>
    <mergeCell ref="I117:J117"/>
    <mergeCell ref="K117:M117"/>
    <mergeCell ref="C122:G122"/>
    <mergeCell ref="I122:J122"/>
    <mergeCell ref="K122:M122"/>
    <mergeCell ref="C123:G123"/>
    <mergeCell ref="I123:J123"/>
    <mergeCell ref="K123:M123"/>
    <mergeCell ref="C120:G120"/>
    <mergeCell ref="I120:J120"/>
    <mergeCell ref="K120:M120"/>
    <mergeCell ref="C121:G121"/>
    <mergeCell ref="I121:J121"/>
    <mergeCell ref="K121:M121"/>
    <mergeCell ref="C126:G126"/>
    <mergeCell ref="I126:J126"/>
    <mergeCell ref="K126:M126"/>
    <mergeCell ref="C127:G127"/>
    <mergeCell ref="I127:J127"/>
    <mergeCell ref="K127:M127"/>
    <mergeCell ref="C124:G124"/>
    <mergeCell ref="I124:J124"/>
    <mergeCell ref="K124:M124"/>
    <mergeCell ref="C125:G125"/>
    <mergeCell ref="I125:J125"/>
    <mergeCell ref="K125:M125"/>
    <mergeCell ref="C130:G130"/>
    <mergeCell ref="I130:J130"/>
    <mergeCell ref="K130:M130"/>
    <mergeCell ref="C128:G128"/>
    <mergeCell ref="I128:J128"/>
    <mergeCell ref="K128:M128"/>
    <mergeCell ref="C129:G129"/>
    <mergeCell ref="I129:J129"/>
    <mergeCell ref="K129:M1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Opći dio I kn</vt:lpstr>
      <vt:lpstr>Opći dio I euro</vt:lpstr>
      <vt:lpstr>Opći dio II </vt:lpstr>
      <vt:lpstr>Prijedlog plana proračuna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Renata</cp:lastModifiedBy>
  <cp:lastPrinted>2022-10-14T07:52:16Z</cp:lastPrinted>
  <dcterms:created xsi:type="dcterms:W3CDTF">2022-10-10T13:13:02Z</dcterms:created>
  <dcterms:modified xsi:type="dcterms:W3CDTF">2022-12-31T16:09:19Z</dcterms:modified>
</cp:coreProperties>
</file>